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995" windowHeight="13035" activeTab="0"/>
  </bookViews>
  <sheets>
    <sheet name="Lahendus" sheetId="1" r:id="rId1"/>
  </sheets>
  <definedNames/>
  <calcPr fullCalcOnLoad="1"/>
</workbook>
</file>

<file path=xl/sharedStrings.xml><?xml version="1.0" encoding="utf-8"?>
<sst xmlns="http://schemas.openxmlformats.org/spreadsheetml/2006/main" count="113" uniqueCount="89">
  <si>
    <t>Võrdlusobjektide valik</t>
  </si>
  <si>
    <t>Nr</t>
  </si>
  <si>
    <t>Tehingu aeg</t>
  </si>
  <si>
    <t>Kommentaar</t>
  </si>
  <si>
    <t>Võrdlusühiku valik</t>
  </si>
  <si>
    <t>Võrdluselementide valik</t>
  </si>
  <si>
    <t>Võrdluselementideks on tulenevalt hinnatava objekti iseloomust esitatud algandmete põhjal valitud:</t>
  </si>
  <si>
    <t>Hinnatav objekt</t>
  </si>
  <si>
    <t>Ajaline kohandus, %</t>
  </si>
  <si>
    <t>Võrdlus</t>
  </si>
  <si>
    <t>halvem</t>
  </si>
  <si>
    <t>sama</t>
  </si>
  <si>
    <t>Kohandus</t>
  </si>
  <si>
    <t>Summaarne kohandus, %</t>
  </si>
  <si>
    <t>Kohanduste absoluutväärtuste summa</t>
  </si>
  <si>
    <t>Kohanduste absoluutväärtuste summa on leitud kõikide kohanduste (sh. ajalise kohanduse) absoluutväärtuste summana</t>
  </si>
  <si>
    <t>Kaalud</t>
  </si>
  <si>
    <t>Kohandamisel kasutatakse kaalutud keskmist, kuna võrreldes aritmeetilise keskmisega annab see täpsema tulemuse (võimalik on parandada kohandamisel tekkivat ebatäpsust).</t>
  </si>
  <si>
    <t>Kaalutud keskmise kohandatud tehingu hinna leidmiseks liidame kokku kaalutud tehingu hinnad</t>
  </si>
  <si>
    <t>Parim kasutus</t>
  </si>
  <si>
    <t xml:space="preserve">Teisi parameetreid ei ole võrdluselementidena vaadeldud, kuna vastavalt lähteandmetele ei oma need turuväärtuse kujunemisel tähtsust. </t>
  </si>
  <si>
    <t>Kommentaarid ja selgitused</t>
  </si>
  <si>
    <t>parem</t>
  </si>
  <si>
    <t>Ajaline kohandus, EUR</t>
  </si>
  <si>
    <t>Ajaldatud tehingu hind, EUR</t>
  </si>
  <si>
    <t>turusituatsioon on muutunud - vahepealse aja jooksul on hinnad kasvanud keskmiselt 5%</t>
  </si>
  <si>
    <t>Tehingu hind, EUR</t>
  </si>
  <si>
    <t>Kommentaarid</t>
  </si>
  <si>
    <t>Võrdlustehinguks mittesobivuse põhjendus</t>
  </si>
  <si>
    <t>Alljärgnevas tabelis on toodud võrdlustehingute valiku põhjendused:</t>
  </si>
  <si>
    <t>turusituatsioon on küll mõnevõrra muutunud, ent kohandamise jaoks vajadus käesoleva hinnangu täpsust arvestades, puudub</t>
  </si>
  <si>
    <t>-</t>
  </si>
  <si>
    <t>2) Kinnistu pindala</t>
  </si>
  <si>
    <t>turusituatsioon on sama väärtuse kuupäevaga</t>
  </si>
  <si>
    <t>samaväärne</t>
  </si>
  <si>
    <t>ajaliselt liiga vana tehing</t>
  </si>
  <si>
    <t>puudub info hüpoteegiga seotud laenukohustuse kohta</t>
  </si>
  <si>
    <t>1) Linnaosa</t>
  </si>
  <si>
    <t>3) Liitumised tehnovõrkudega</t>
  </si>
  <si>
    <t>Linnaosa</t>
  </si>
  <si>
    <t>Ajaldatud tehingu hind EUR/m2</t>
  </si>
  <si>
    <t>Kinnistu pindala, m2</t>
  </si>
  <si>
    <t>Liitumised tehnovõrkudega</t>
  </si>
  <si>
    <t>Kehtiv detailplaneering</t>
  </si>
  <si>
    <t>olemas</t>
  </si>
  <si>
    <t>puuduvad</t>
  </si>
  <si>
    <t>Hindamisel arvestatakse mastaabiefekti põhimõtet - suurema pindalaga kinnistute pinnaühikule taandatud hinnad on madalamad kui väiksematel kinnistutel ja vastupidi.</t>
  </si>
  <si>
    <t>väiksem</t>
  </si>
  <si>
    <t>Summaarne kohandus, EUR/m2</t>
  </si>
  <si>
    <t>Kohandatud tehingu hind, EUR/m2</t>
  </si>
  <si>
    <t>Kaalutud tehingu hinnad, EUR/m2</t>
  </si>
  <si>
    <t>Võrdlusobjekt nr. 15</t>
  </si>
  <si>
    <t>suurem</t>
  </si>
  <si>
    <t>puudub</t>
  </si>
  <si>
    <t>tegemist ei ole vaba turu tingimustes müüdud kinnistuga (ostja on erihuvidega isik)</t>
  </si>
  <si>
    <t>erinev objekt (tegemist on hoonestatud kinnistuga)</t>
  </si>
  <si>
    <t xml:space="preserve">Kaalutud keskmine kohandatud tehingu hind, EUR/m2 </t>
  </si>
  <si>
    <t>Hinnatava objekti turuväärtus avaldub läbi hinnatava objekti pindala ja kaalutud keskmise kohandatud tehingu hinna korrutise:</t>
  </si>
  <si>
    <t>Hinnatud turuväärtus ei sisalda käibemaksu ning sellele ei lisandu käibemaksu.</t>
  </si>
  <si>
    <t>NB! Tegemist on vaid näitega ühest võimalikust lahenduskäigust!</t>
  </si>
  <si>
    <t>Kuna on teada, et maaturg on väiksema efektiivsusega, siis on käesoleva hindamise täpsus väiksem kui tüüpobjektidel.</t>
  </si>
  <si>
    <t>Tööstuse</t>
  </si>
  <si>
    <t>Võrdlusobjekt nr. 2</t>
  </si>
  <si>
    <t>olemas kehtivad projekteerimistingimused</t>
  </si>
  <si>
    <t>Turuväärtuse hindamine, NB! Väärtuse kuupäevaks on 01.11.13</t>
  </si>
  <si>
    <t>Liiva</t>
  </si>
  <si>
    <t>Võrdlusobjekt nr.  4</t>
  </si>
  <si>
    <t>erinev sihtotstarve</t>
  </si>
  <si>
    <t>tegemist on omavahel seotud isikute vahel tehtud tehinguga</t>
  </si>
  <si>
    <t>Kivi</t>
  </si>
  <si>
    <t>Juhul, kui kinnistul puudub kehtiv detailplaneering, siis alandab see kinnistu turuväärtust 10%. Kehtivaid projekteerimistingimusi võib turuväärtuse kujunemise võtmes käsitleda samaväärsena kehtiva detailplaneeringuga.</t>
  </si>
  <si>
    <t>Kaalude andmisel on suurim kaal antud 4. objektile, sest seda on kohandtud kõige vähem, väikseim kaal on antud 15. objektile, sest seda on kohandatud kõige enam.</t>
  </si>
  <si>
    <t>Kuivõrd nii hinnatava kinnistu kui ka võrdlusobjektide näol on tegemist kesklinnast eemal asuvate hoonestamata objektidega (kesklinnast eemal asuvate objektide puhul ei ole esmaseks väärtust mõjutavaks kriteeriumiks võimalik suur ehitusmaht, vaid pigem maaüksuse pindala), siis on võrdlusühikuks valitud tehingu hind taandatuna objekti pindalale.</t>
  </si>
  <si>
    <t>Antud turusegmendis on hinnad alates 2013.a. I kvartalist püsinud muutumatuna, 2012.a. III ja IV kvartali jooksul on hinnad tõusnud kokku ca 5% - nimetatud hinnatõus on kuude lõikes olnud ühtlane.</t>
  </si>
  <si>
    <t>Hindamistulemuse võrdlus võrdlustehingute ajaldatud tehingute hindadega (pinnaühiku arvestuses)</t>
  </si>
  <si>
    <t>Hindamistulemus</t>
  </si>
  <si>
    <t>Võrdlusobjektide aritmeetiline keskmine ajaldatud tehingu hind</t>
  </si>
  <si>
    <t>Võrdlusobjektide mediaankeskmine ajaldatud tehingu hind</t>
  </si>
  <si>
    <t>Turuväärtus / tehingu hind</t>
  </si>
  <si>
    <t>Näitaja</t>
  </si>
  <si>
    <t>Arvestades teadaolevat informatsiooni (asukoht tehnnopargis, nii detail- kui ka üldplaneering näevad maakasutuse sihtotstarbena ette tootmismaa, olemasolev maakasutuse sihtotstarve on 100% tootmismaa), on  hinnatava objekti parimaks kasutuseks olemasolev kasutus ehk tootmiskrunt.</t>
  </si>
  <si>
    <t>Seega on hinnatava objekti turuväärtus väärtuse kuupäeval: 105 898 eurot ehk ümardatult 106 000 eurot (30,29 EUR/m2 taandatuna hinnatava krundi pindalale).</t>
  </si>
  <si>
    <t>Tööstuse linnaosa hoonestamata maa (kõik maakasutuse sihtotstarbed) hinnatasemed on keskmiselt 10% võrra madalamad kui Liiva linnaosas ning keskmiselt 5% võrra kõrgemad kui Kivi linnaosas.</t>
  </si>
  <si>
    <t>4. võrdlusobjekti tehingu hind on esitatud siinkohal käibemaksuta, kuna selle ostja oli käibemaksukohustuslane; 15. võrdlusobjektil on tehingu hinnale (70 000 EUR) lisatud juurde amortiseerunud hoonestuse lammutamisega seotud kulu (10 000 EUR).</t>
  </si>
  <si>
    <t>Võrdlus ja järeldus</t>
  </si>
  <si>
    <t>4) Kehtiva detailplaneeringu olemasolu</t>
  </si>
  <si>
    <t>tegemist ei ole vaba turu tingimustes müüdud kinnistuga (sundmüük)</t>
  </si>
  <si>
    <t>Ilma vee, kanalisatsiooni ja elektritrassidega liitumislepinguteta kruntide hinnad on keskmiselt ca 10% võrra madalamad kui kinnistud, milledel eelnimetatud liitumislepingud on olemas.</t>
  </si>
  <si>
    <t>Hinnatava objekti turuväärtus taandatuna krundi pindalale on kõrgem kui võrdlusobjektide aritmeetiline keskmine ja mediaankeskmine ajaldatud tehingu hind. Eeltoodu põhjal võib järeldada, et kokkuvõttes on hinnatav objekt võrdlusobjektidest atraktiivsem (parem).</t>
  </si>
</sst>
</file>

<file path=xl/styles.xml><?xml version="1.0" encoding="utf-8"?>
<styleSheet xmlns="http://schemas.openxmlformats.org/spreadsheetml/2006/main">
  <numFmts count="3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0000"/>
    <numFmt numFmtId="178" formatCode="0.000000"/>
    <numFmt numFmtId="179" formatCode="#,##0.0"/>
    <numFmt numFmtId="180" formatCode="&quot;Jah&quot;;&quot;Jah&quot;;&quot;Ei&quot;"/>
    <numFmt numFmtId="181" formatCode="&quot;Tõene&quot;;&quot;Tõene&quot;;&quot;Väär&quot;"/>
    <numFmt numFmtId="182" formatCode="&quot;Sees&quot;;&quot;Sees&quot;;&quot;Väljas&quot;"/>
    <numFmt numFmtId="183" formatCode="#,##0\ &quot;€&quot;"/>
    <numFmt numFmtId="184" formatCode="[$-425]d\.\ mmmm\ yyyy&quot;. a.&quot;"/>
    <numFmt numFmtId="185" formatCode="dd\.mm\.yy;@"/>
  </numFmts>
  <fonts count="48">
    <font>
      <sz val="10"/>
      <name val="Arial"/>
      <family val="0"/>
    </font>
    <font>
      <sz val="11"/>
      <color indexed="8"/>
      <name val="Calibri"/>
      <family val="2"/>
    </font>
    <font>
      <sz val="11"/>
      <color indexed="9"/>
      <name val="Calibri"/>
      <family val="2"/>
    </font>
    <font>
      <sz val="11"/>
      <color indexed="20"/>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18"/>
      <name val="Calibri"/>
      <family val="2"/>
    </font>
    <font>
      <sz val="11"/>
      <color indexed="13"/>
      <name val="Calibri"/>
      <family val="2"/>
    </font>
    <font>
      <sz val="11"/>
      <color indexed="16"/>
      <name val="Calibri"/>
      <family val="2"/>
    </font>
    <font>
      <b/>
      <sz val="11"/>
      <color indexed="8"/>
      <name val="Calibri"/>
      <family val="2"/>
    </font>
    <font>
      <b/>
      <sz val="18"/>
      <color indexed="18"/>
      <name val="Cambria"/>
      <family val="1"/>
    </font>
    <font>
      <sz val="11"/>
      <color indexed="10"/>
      <name val="Calibri"/>
      <family val="2"/>
    </font>
    <font>
      <b/>
      <u val="single"/>
      <sz val="11"/>
      <color indexed="8"/>
      <name val="Calibri"/>
      <family val="2"/>
    </font>
    <font>
      <sz val="8"/>
      <name val="Arial"/>
      <family val="2"/>
    </font>
    <font>
      <sz val="10"/>
      <color indexed="8"/>
      <name val="Arial"/>
      <family val="2"/>
    </font>
    <font>
      <b/>
      <sz val="9"/>
      <color indexed="8"/>
      <name val="Arial"/>
      <family val="2"/>
    </font>
    <font>
      <sz val="9"/>
      <name val="Arial"/>
      <family val="2"/>
    </font>
    <font>
      <sz val="9"/>
      <color indexed="8"/>
      <name val="Arial"/>
      <family val="2"/>
    </font>
    <font>
      <b/>
      <sz val="10"/>
      <name val="Arial"/>
      <family val="2"/>
    </font>
    <font>
      <b/>
      <u val="single"/>
      <sz val="10"/>
      <name val="Arial"/>
      <family val="2"/>
    </font>
    <font>
      <i/>
      <sz val="10"/>
      <name val="Arial"/>
      <family val="2"/>
    </font>
    <font>
      <i/>
      <sz val="10"/>
      <color indexed="8"/>
      <name val="Arial"/>
      <family val="2"/>
    </font>
    <font>
      <b/>
      <sz val="10"/>
      <color indexed="8"/>
      <name val="Arial"/>
      <family val="2"/>
    </font>
    <font>
      <b/>
      <sz val="9"/>
      <name val="Arial"/>
      <family val="2"/>
    </font>
    <font>
      <u val="single"/>
      <sz val="10"/>
      <color indexed="12"/>
      <name val="Arial"/>
      <family val="2"/>
    </font>
    <font>
      <u val="single"/>
      <sz val="10"/>
      <color indexed="36"/>
      <name val="Arial"/>
      <family val="2"/>
    </font>
    <font>
      <sz val="14"/>
      <color indexed="10"/>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4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1"/>
        <bgColor indexed="64"/>
      </patternFill>
    </fill>
    <fill>
      <patternFill patternType="solid">
        <fgColor indexed="1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1"/>
        <bgColor indexed="64"/>
      </patternFill>
    </fill>
    <fill>
      <patternFill patternType="solid">
        <fgColor indexed="20"/>
        <bgColor indexed="64"/>
      </patternFill>
    </fill>
    <fill>
      <patternFill patternType="solid">
        <fgColor indexed="1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18"/>
      </bottom>
    </border>
    <border>
      <left>
        <color indexed="63"/>
      </left>
      <right>
        <color indexed="63"/>
      </right>
      <top>
        <color indexed="63"/>
      </top>
      <bottom style="thick">
        <color indexed="22"/>
      </bottom>
    </border>
    <border>
      <left>
        <color indexed="63"/>
      </left>
      <right>
        <color indexed="63"/>
      </right>
      <top>
        <color indexed="63"/>
      </top>
      <bottom style="medium">
        <color indexed="2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style="thin">
        <color indexed="18"/>
      </top>
      <bottom style="double">
        <color indexed="18"/>
      </bottom>
    </border>
    <border>
      <left style="thin">
        <color rgb="FF3F3F3F"/>
      </left>
      <right style="thin">
        <color rgb="FF3F3F3F"/>
      </right>
      <top style="thin">
        <color rgb="FF3F3F3F"/>
      </top>
      <bottom style="thin">
        <color rgb="FF3F3F3F"/>
      </bottom>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medium"/>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2" fillId="18"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3" fillId="2" borderId="0" applyNumberFormat="0" applyBorder="0" applyAlignment="0" applyProtection="0"/>
    <xf numFmtId="0" fontId="4" fillId="2" borderId="1" applyNumberFormat="0" applyAlignment="0" applyProtection="0"/>
    <xf numFmtId="0" fontId="5"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0" fillId="0" borderId="0" applyNumberFormat="0" applyFill="0" applyBorder="0" applyAlignment="0" applyProtection="0"/>
    <xf numFmtId="0" fontId="7" fillId="2" borderId="0" applyNumberFormat="0" applyBorder="0" applyAlignment="0" applyProtection="0"/>
    <xf numFmtId="0" fontId="39" fillId="30" borderId="0" applyNumberFormat="0" applyBorder="0" applyAlignment="0" applyProtection="0"/>
    <xf numFmtId="0" fontId="40" fillId="31"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2" borderId="1" applyNumberFormat="0" applyAlignment="0" applyProtection="0"/>
    <xf numFmtId="0" fontId="41" fillId="32" borderId="6" applyNumberFormat="0" applyAlignment="0" applyProtection="0"/>
    <xf numFmtId="0" fontId="12" fillId="0" borderId="7" applyNumberFormat="0" applyFill="0" applyAlignment="0" applyProtection="0"/>
    <xf numFmtId="0" fontId="13" fillId="2" borderId="0" applyNumberFormat="0" applyBorder="0" applyAlignment="0" applyProtection="0"/>
    <xf numFmtId="0" fontId="1" fillId="3" borderId="8" applyNumberFormat="0" applyFont="0" applyAlignment="0" applyProtection="0"/>
    <xf numFmtId="0" fontId="14" fillId="2" borderId="9" applyNumberFormat="0" applyAlignment="0" applyProtection="0"/>
    <xf numFmtId="0" fontId="42" fillId="0" borderId="10" applyNumberFormat="0" applyFill="0" applyAlignment="0" applyProtection="0"/>
    <xf numFmtId="0" fontId="43" fillId="0" borderId="11"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45" fillId="0" borderId="0" applyNumberFormat="0" applyFill="0" applyBorder="0" applyAlignment="0" applyProtection="0"/>
    <xf numFmtId="0" fontId="46" fillId="39" borderId="13" applyNumberFormat="0" applyAlignment="0" applyProtection="0"/>
    <xf numFmtId="0" fontId="15" fillId="0" borderId="0" applyNumberFormat="0" applyFill="0" applyBorder="0" applyAlignment="0" applyProtection="0"/>
    <xf numFmtId="0" fontId="14" fillId="0" borderId="14" applyNumberFormat="0" applyFill="0" applyAlignment="0" applyProtection="0"/>
    <xf numFmtId="0" fontId="16" fillId="0" borderId="0" applyNumberFormat="0" applyFill="0" applyBorder="0" applyAlignment="0" applyProtection="0"/>
    <xf numFmtId="0" fontId="47" fillId="40" borderId="15" applyNumberFormat="0" applyAlignment="0" applyProtection="0"/>
  </cellStyleXfs>
  <cellXfs count="133">
    <xf numFmtId="0" fontId="0" fillId="0" borderId="0" xfId="0" applyAlignment="1">
      <alignment/>
    </xf>
    <xf numFmtId="0" fontId="0" fillId="0" borderId="16" xfId="0" applyFill="1" applyBorder="1" applyAlignment="1">
      <alignment horizontal="left" vertical="center" wrapText="1"/>
    </xf>
    <xf numFmtId="49" fontId="0" fillId="41" borderId="17" xfId="0" applyNumberFormat="1" applyFont="1" applyFill="1" applyBorder="1" applyAlignment="1">
      <alignment horizontal="left" wrapText="1"/>
    </xf>
    <xf numFmtId="49" fontId="0" fillId="41" borderId="0" xfId="0" applyNumberFormat="1" applyFill="1" applyBorder="1" applyAlignment="1">
      <alignment horizontal="left" wrapText="1"/>
    </xf>
    <xf numFmtId="0" fontId="0" fillId="0" borderId="18" xfId="0" applyFill="1" applyBorder="1" applyAlignment="1">
      <alignment horizontal="left" vertical="center" wrapText="1"/>
    </xf>
    <xf numFmtId="49" fontId="0" fillId="41" borderId="17" xfId="0" applyNumberFormat="1" applyFill="1" applyBorder="1" applyAlignment="1">
      <alignment horizontal="left" wrapText="1"/>
    </xf>
    <xf numFmtId="0" fontId="0" fillId="0" borderId="19" xfId="0" applyFont="1" applyFill="1" applyBorder="1" applyAlignment="1">
      <alignment horizontal="left" vertical="center" wrapText="1"/>
    </xf>
    <xf numFmtId="49" fontId="0" fillId="41" borderId="20" xfId="0" applyNumberFormat="1" applyFill="1" applyBorder="1" applyAlignment="1">
      <alignment horizontal="left" wrapText="1"/>
    </xf>
    <xf numFmtId="0" fontId="17" fillId="0" borderId="0" xfId="0" applyFont="1" applyAlignment="1">
      <alignment/>
    </xf>
    <xf numFmtId="0" fontId="19" fillId="0" borderId="0" xfId="0" applyFont="1" applyAlignment="1">
      <alignment/>
    </xf>
    <xf numFmtId="0" fontId="0" fillId="0" borderId="0" xfId="0" applyAlignment="1">
      <alignment horizontal="left" wrapText="1"/>
    </xf>
    <xf numFmtId="0" fontId="24" fillId="0" borderId="0" xfId="0" applyFont="1" applyAlignment="1">
      <alignment/>
    </xf>
    <xf numFmtId="0" fontId="0" fillId="0" borderId="0" xfId="0" applyFill="1" applyAlignment="1">
      <alignment/>
    </xf>
    <xf numFmtId="0" fontId="0" fillId="0" borderId="21" xfId="0" applyFill="1" applyBorder="1" applyAlignment="1">
      <alignment/>
    </xf>
    <xf numFmtId="0" fontId="23" fillId="0" borderId="22" xfId="0" applyFont="1" applyFill="1" applyBorder="1" applyAlignment="1">
      <alignment/>
    </xf>
    <xf numFmtId="0" fontId="0" fillId="0" borderId="23" xfId="0" applyFill="1" applyBorder="1" applyAlignment="1">
      <alignment/>
    </xf>
    <xf numFmtId="0" fontId="0" fillId="2" borderId="24" xfId="0" applyFill="1" applyBorder="1" applyAlignment="1">
      <alignment/>
    </xf>
    <xf numFmtId="3" fontId="0" fillId="0" borderId="24" xfId="0" applyNumberFormat="1"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3" xfId="0" applyFill="1" applyBorder="1" applyAlignment="1">
      <alignment vertical="center"/>
    </xf>
    <xf numFmtId="0" fontId="0" fillId="0" borderId="24" xfId="0" applyFill="1" applyBorder="1" applyAlignment="1">
      <alignment vertical="center" wrapText="1"/>
    </xf>
    <xf numFmtId="0" fontId="25" fillId="0" borderId="23" xfId="0" applyFont="1" applyFill="1" applyBorder="1" applyAlignment="1">
      <alignment/>
    </xf>
    <xf numFmtId="0" fontId="25" fillId="2" borderId="24" xfId="0" applyFont="1" applyFill="1" applyBorder="1" applyAlignment="1">
      <alignment/>
    </xf>
    <xf numFmtId="0" fontId="25" fillId="0" borderId="24" xfId="0" applyFont="1" applyFill="1" applyBorder="1" applyAlignment="1">
      <alignment horizontal="center"/>
    </xf>
    <xf numFmtId="9" fontId="25" fillId="0" borderId="24" xfId="0" applyNumberFormat="1" applyFont="1" applyFill="1" applyBorder="1" applyAlignment="1">
      <alignment/>
    </xf>
    <xf numFmtId="0" fontId="25" fillId="0" borderId="24" xfId="0" applyFont="1" applyFill="1" applyBorder="1" applyAlignment="1">
      <alignment horizontal="center" vertical="center"/>
    </xf>
    <xf numFmtId="9" fontId="0" fillId="0" borderId="24" xfId="0" applyNumberFormat="1" applyFill="1" applyBorder="1" applyAlignment="1">
      <alignment/>
    </xf>
    <xf numFmtId="0" fontId="0" fillId="2" borderId="26" xfId="0" applyFill="1" applyBorder="1" applyAlignment="1">
      <alignment/>
    </xf>
    <xf numFmtId="0" fontId="0" fillId="0" borderId="26" xfId="0" applyFill="1" applyBorder="1" applyAlignment="1">
      <alignment/>
    </xf>
    <xf numFmtId="0" fontId="0" fillId="0" borderId="27" xfId="0" applyFill="1" applyBorder="1" applyAlignment="1">
      <alignment/>
    </xf>
    <xf numFmtId="0" fontId="14" fillId="0" borderId="0" xfId="0" applyFont="1" applyAlignment="1">
      <alignment/>
    </xf>
    <xf numFmtId="0" fontId="22" fillId="0" borderId="0" xfId="0" applyFont="1" applyBorder="1" applyAlignment="1">
      <alignment horizontal="center"/>
    </xf>
    <xf numFmtId="0" fontId="22" fillId="0" borderId="0" xfId="0" applyFont="1" applyBorder="1" applyAlignment="1">
      <alignment/>
    </xf>
    <xf numFmtId="0" fontId="22" fillId="0" borderId="0" xfId="0" applyFont="1" applyBorder="1" applyAlignment="1">
      <alignment horizontal="right" wrapText="1"/>
    </xf>
    <xf numFmtId="0" fontId="22" fillId="0" borderId="0" xfId="0" applyFont="1" applyBorder="1" applyAlignment="1">
      <alignment horizontal="right"/>
    </xf>
    <xf numFmtId="0" fontId="22" fillId="0" borderId="0" xfId="0" applyFont="1" applyBorder="1" applyAlignment="1">
      <alignment wrapText="1"/>
    </xf>
    <xf numFmtId="17" fontId="21" fillId="0" borderId="0" xfId="0" applyNumberFormat="1" applyFont="1" applyBorder="1" applyAlignment="1">
      <alignment horizontal="center"/>
    </xf>
    <xf numFmtId="3" fontId="22" fillId="0" borderId="0" xfId="0" applyNumberFormat="1" applyFont="1" applyBorder="1" applyAlignment="1">
      <alignment horizontal="right"/>
    </xf>
    <xf numFmtId="16" fontId="22" fillId="0" borderId="0" xfId="0" applyNumberFormat="1" applyFont="1" applyBorder="1" applyAlignment="1">
      <alignment horizontal="right" wrapText="1"/>
    </xf>
    <xf numFmtId="0" fontId="0" fillId="2" borderId="24"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3" fontId="19" fillId="0" borderId="24" xfId="0" applyNumberFormat="1" applyFont="1" applyFill="1" applyBorder="1" applyAlignment="1">
      <alignment/>
    </xf>
    <xf numFmtId="3" fontId="26" fillId="0" borderId="24" xfId="0" applyNumberFormat="1" applyFont="1" applyFill="1" applyBorder="1" applyAlignment="1">
      <alignment horizontal="center"/>
    </xf>
    <xf numFmtId="0" fontId="27" fillId="0" borderId="23" xfId="0" applyFont="1" applyFill="1" applyBorder="1" applyAlignment="1">
      <alignment wrapText="1"/>
    </xf>
    <xf numFmtId="9" fontId="26" fillId="0" borderId="24" xfId="0" applyNumberFormat="1" applyFont="1" applyFill="1" applyBorder="1" applyAlignment="1">
      <alignment/>
    </xf>
    <xf numFmtId="0" fontId="0" fillId="2" borderId="28" xfId="0" applyFill="1" applyBorder="1" applyAlignment="1">
      <alignment horizontal="left"/>
    </xf>
    <xf numFmtId="0" fontId="0" fillId="2" borderId="29" xfId="0" applyFill="1" applyBorder="1" applyAlignment="1">
      <alignment horizontal="left"/>
    </xf>
    <xf numFmtId="0" fontId="0" fillId="2" borderId="30" xfId="0" applyFill="1" applyBorder="1" applyAlignment="1">
      <alignment horizontal="left"/>
    </xf>
    <xf numFmtId="0" fontId="0" fillId="0" borderId="0" xfId="0" applyAlignment="1">
      <alignment horizontal="left"/>
    </xf>
    <xf numFmtId="0" fontId="0" fillId="0" borderId="0" xfId="0" applyBorder="1" applyAlignment="1">
      <alignment/>
    </xf>
    <xf numFmtId="0" fontId="22" fillId="0" borderId="23" xfId="0" applyFont="1" applyFill="1" applyBorder="1" applyAlignment="1">
      <alignment horizontal="center"/>
    </xf>
    <xf numFmtId="0" fontId="22" fillId="0" borderId="31" xfId="0" applyFont="1" applyFill="1" applyBorder="1" applyAlignment="1">
      <alignment horizontal="center"/>
    </xf>
    <xf numFmtId="0" fontId="22" fillId="0" borderId="0" xfId="0" applyFont="1" applyFill="1" applyBorder="1" applyAlignment="1">
      <alignment wrapText="1"/>
    </xf>
    <xf numFmtId="0" fontId="20" fillId="0" borderId="21"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21" fillId="0" borderId="0" xfId="0" applyFont="1" applyFill="1" applyAlignment="1">
      <alignment/>
    </xf>
    <xf numFmtId="0" fontId="22" fillId="0" borderId="0" xfId="0" applyFont="1" applyFill="1" applyBorder="1" applyAlignment="1">
      <alignment horizontal="justify" wrapText="1"/>
    </xf>
    <xf numFmtId="17" fontId="21" fillId="0" borderId="0" xfId="0" applyNumberFormat="1" applyFont="1" applyFill="1" applyBorder="1" applyAlignment="1">
      <alignment horizontal="center"/>
    </xf>
    <xf numFmtId="3" fontId="22" fillId="0" borderId="0" xfId="0" applyNumberFormat="1" applyFont="1" applyFill="1" applyBorder="1" applyAlignment="1">
      <alignment horizontal="right"/>
    </xf>
    <xf numFmtId="0" fontId="21" fillId="0" borderId="0" xfId="0" applyFont="1" applyFill="1" applyBorder="1" applyAlignment="1">
      <alignment/>
    </xf>
    <xf numFmtId="49" fontId="0" fillId="0" borderId="24" xfId="0" applyNumberFormat="1" applyFont="1" applyFill="1" applyBorder="1" applyAlignment="1">
      <alignment/>
    </xf>
    <xf numFmtId="0" fontId="0" fillId="0" borderId="0" xfId="0" applyFont="1" applyAlignment="1">
      <alignment/>
    </xf>
    <xf numFmtId="0" fontId="0" fillId="0" borderId="23" xfId="0" applyFont="1" applyFill="1" applyBorder="1" applyAlignment="1">
      <alignment/>
    </xf>
    <xf numFmtId="0" fontId="31" fillId="0" borderId="0" xfId="0" applyFont="1" applyAlignment="1">
      <alignment/>
    </xf>
    <xf numFmtId="0" fontId="0" fillId="2" borderId="17" xfId="0" applyFill="1" applyBorder="1" applyAlignment="1">
      <alignment horizontal="left"/>
    </xf>
    <xf numFmtId="0" fontId="0" fillId="2" borderId="0" xfId="0" applyFill="1" applyBorder="1" applyAlignment="1">
      <alignment horizontal="left"/>
    </xf>
    <xf numFmtId="0" fontId="0" fillId="2" borderId="20" xfId="0" applyFill="1" applyBorder="1" applyAlignment="1">
      <alignment horizontal="left"/>
    </xf>
    <xf numFmtId="0" fontId="0" fillId="0" borderId="24" xfId="0" applyFont="1" applyFill="1" applyBorder="1" applyAlignment="1">
      <alignment/>
    </xf>
    <xf numFmtId="9" fontId="0" fillId="0" borderId="24" xfId="0" applyNumberFormat="1" applyFont="1" applyFill="1" applyBorder="1" applyAlignment="1">
      <alignment/>
    </xf>
    <xf numFmtId="9" fontId="25" fillId="0" borderId="24" xfId="0" applyNumberFormat="1" applyFont="1" applyFill="1" applyBorder="1" applyAlignment="1">
      <alignment horizontal="center"/>
    </xf>
    <xf numFmtId="9" fontId="25" fillId="0" borderId="24" xfId="0" applyNumberFormat="1" applyFont="1" applyFill="1" applyBorder="1" applyAlignment="1">
      <alignment/>
    </xf>
    <xf numFmtId="3" fontId="25" fillId="0" borderId="24" xfId="0" applyNumberFormat="1" applyFont="1" applyFill="1" applyBorder="1" applyAlignment="1">
      <alignment/>
    </xf>
    <xf numFmtId="0" fontId="14" fillId="0" borderId="31" xfId="0" applyFont="1" applyFill="1" applyBorder="1" applyAlignment="1">
      <alignment/>
    </xf>
    <xf numFmtId="183" fontId="0" fillId="0" borderId="0" xfId="0" applyNumberFormat="1" applyAlignment="1">
      <alignment horizontal="left"/>
    </xf>
    <xf numFmtId="0" fontId="0" fillId="0" borderId="24" xfId="0" applyFont="1" applyBorder="1" applyAlignment="1">
      <alignment wrapText="1"/>
    </xf>
    <xf numFmtId="0" fontId="0" fillId="0" borderId="24" xfId="0" applyFont="1" applyBorder="1" applyAlignment="1">
      <alignment vertical="center" wrapText="1"/>
    </xf>
    <xf numFmtId="185" fontId="0" fillId="0" borderId="24" xfId="0" applyNumberFormat="1" applyFont="1" applyFill="1" applyBorder="1" applyAlignment="1">
      <alignment horizontal="right"/>
    </xf>
    <xf numFmtId="4" fontId="27" fillId="0" borderId="24" xfId="0" applyNumberFormat="1" applyFont="1" applyFill="1" applyBorder="1" applyAlignment="1">
      <alignment/>
    </xf>
    <xf numFmtId="4" fontId="14" fillId="0" borderId="24" xfId="0" applyNumberFormat="1" applyFont="1" applyFill="1" applyBorder="1" applyAlignment="1">
      <alignment/>
    </xf>
    <xf numFmtId="4" fontId="14" fillId="0" borderId="26" xfId="0" applyNumberFormat="1" applyFont="1" applyFill="1" applyBorder="1" applyAlignment="1">
      <alignment/>
    </xf>
    <xf numFmtId="4" fontId="25" fillId="0" borderId="24" xfId="0" applyNumberFormat="1" applyFont="1" applyFill="1" applyBorder="1" applyAlignment="1">
      <alignment/>
    </xf>
    <xf numFmtId="4" fontId="0" fillId="0" borderId="24" xfId="0" applyNumberFormat="1" applyFill="1" applyBorder="1" applyAlignment="1">
      <alignment/>
    </xf>
    <xf numFmtId="0" fontId="24" fillId="0" borderId="0" xfId="0" applyFont="1" applyAlignment="1">
      <alignment/>
    </xf>
    <xf numFmtId="0" fontId="0" fillId="0" borderId="24" xfId="0" applyFont="1" applyBorder="1" applyAlignment="1">
      <alignment/>
    </xf>
    <xf numFmtId="4" fontId="0" fillId="0" borderId="24" xfId="0" applyNumberFormat="1" applyBorder="1" applyAlignment="1">
      <alignment/>
    </xf>
    <xf numFmtId="0" fontId="0" fillId="0" borderId="0" xfId="0" applyFont="1" applyAlignment="1">
      <alignment/>
    </xf>
    <xf numFmtId="0" fontId="0" fillId="0" borderId="24" xfId="0" applyFont="1" applyBorder="1" applyAlignment="1">
      <alignment/>
    </xf>
    <xf numFmtId="0" fontId="23" fillId="0" borderId="32" xfId="0" applyFont="1" applyFill="1" applyBorder="1" applyAlignment="1">
      <alignment horizontal="left"/>
    </xf>
    <xf numFmtId="0" fontId="23" fillId="0" borderId="33" xfId="0" applyFont="1" applyFill="1" applyBorder="1" applyAlignment="1">
      <alignment horizontal="left"/>
    </xf>
    <xf numFmtId="0" fontId="23" fillId="0" borderId="34" xfId="0" applyFont="1" applyFill="1" applyBorder="1" applyAlignment="1">
      <alignment horizontal="left"/>
    </xf>
    <xf numFmtId="0" fontId="0" fillId="0" borderId="19" xfId="0" applyFont="1" applyFill="1" applyBorder="1" applyAlignment="1">
      <alignment horizontal="left"/>
    </xf>
    <xf numFmtId="0" fontId="0" fillId="0" borderId="18" xfId="0" applyFill="1" applyBorder="1" applyAlignment="1">
      <alignment horizontal="left"/>
    </xf>
    <xf numFmtId="0" fontId="0" fillId="0" borderId="16" xfId="0" applyFill="1" applyBorder="1" applyAlignment="1">
      <alignment horizontal="left"/>
    </xf>
    <xf numFmtId="0" fontId="0" fillId="2" borderId="17" xfId="0" applyFill="1" applyBorder="1" applyAlignment="1">
      <alignment horizontal="center"/>
    </xf>
    <xf numFmtId="0" fontId="0" fillId="2" borderId="0" xfId="0" applyFill="1" applyBorder="1" applyAlignment="1">
      <alignment horizontal="center"/>
    </xf>
    <xf numFmtId="0" fontId="0" fillId="2" borderId="20" xfId="0" applyFill="1" applyBorder="1" applyAlignment="1">
      <alignment horizontal="center"/>
    </xf>
    <xf numFmtId="0" fontId="0" fillId="2" borderId="35" xfId="0" applyFill="1"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xf>
    <xf numFmtId="0" fontId="0" fillId="2" borderId="19" xfId="0" applyFill="1" applyBorder="1" applyAlignment="1">
      <alignment horizontal="left"/>
    </xf>
    <xf numFmtId="0" fontId="0" fillId="2" borderId="18" xfId="0" applyFill="1" applyBorder="1" applyAlignment="1">
      <alignment horizontal="left"/>
    </xf>
    <xf numFmtId="0" fontId="0" fillId="2" borderId="16" xfId="0" applyFill="1" applyBorder="1" applyAlignment="1">
      <alignment horizontal="left"/>
    </xf>
    <xf numFmtId="0" fontId="0" fillId="0" borderId="0" xfId="0" applyFont="1" applyBorder="1" applyAlignment="1">
      <alignment horizontal="left" wrapText="1"/>
    </xf>
    <xf numFmtId="0" fontId="0" fillId="0" borderId="0" xfId="0" applyBorder="1" applyAlignment="1">
      <alignment horizontal="left" wrapText="1"/>
    </xf>
    <xf numFmtId="0" fontId="0" fillId="0" borderId="28" xfId="0" applyFont="1" applyFill="1" applyBorder="1" applyAlignment="1">
      <alignment horizontal="left" wrapText="1"/>
    </xf>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5" xfId="0" applyFill="1" applyBorder="1" applyAlignment="1">
      <alignment horizontal="left" wrapText="1"/>
    </xf>
    <xf numFmtId="0" fontId="0" fillId="0" borderId="36" xfId="0" applyFill="1" applyBorder="1" applyAlignment="1">
      <alignment horizontal="left" wrapText="1"/>
    </xf>
    <xf numFmtId="0" fontId="0" fillId="0" borderId="37" xfId="0" applyFill="1" applyBorder="1" applyAlignment="1">
      <alignment horizontal="left" wrapText="1"/>
    </xf>
    <xf numFmtId="0" fontId="0" fillId="0" borderId="28" xfId="0" applyFont="1" applyFill="1" applyBorder="1" applyAlignment="1">
      <alignment horizontal="left" wrapText="1"/>
    </xf>
    <xf numFmtId="0" fontId="0" fillId="0" borderId="19" xfId="0" applyFont="1" applyFill="1" applyBorder="1" applyAlignment="1">
      <alignment horizontal="left" vertical="center" wrapText="1"/>
    </xf>
    <xf numFmtId="0" fontId="0" fillId="2" borderId="28" xfId="0" applyFill="1" applyBorder="1" applyAlignment="1">
      <alignment horizontal="left"/>
    </xf>
    <xf numFmtId="0" fontId="0" fillId="2" borderId="29" xfId="0" applyFill="1" applyBorder="1" applyAlignment="1">
      <alignment horizontal="left"/>
    </xf>
    <xf numFmtId="0" fontId="0" fillId="2" borderId="30" xfId="0" applyFill="1" applyBorder="1" applyAlignment="1">
      <alignment horizontal="left"/>
    </xf>
    <xf numFmtId="0" fontId="0" fillId="2" borderId="17" xfId="0" applyFill="1" applyBorder="1" applyAlignment="1">
      <alignment horizontal="left"/>
    </xf>
    <xf numFmtId="0" fontId="0" fillId="2" borderId="0" xfId="0" applyFill="1" applyBorder="1" applyAlignment="1">
      <alignment horizontal="left"/>
    </xf>
    <xf numFmtId="0" fontId="0" fillId="2" borderId="20" xfId="0" applyFill="1" applyBorder="1" applyAlignment="1">
      <alignment horizontal="left"/>
    </xf>
    <xf numFmtId="0" fontId="0" fillId="2" borderId="35" xfId="0" applyFill="1" applyBorder="1" applyAlignment="1">
      <alignment horizontal="left"/>
    </xf>
    <xf numFmtId="0" fontId="0" fillId="2" borderId="36" xfId="0" applyFill="1" applyBorder="1" applyAlignment="1">
      <alignment horizontal="left"/>
    </xf>
    <xf numFmtId="0" fontId="0" fillId="2" borderId="37" xfId="0" applyFill="1" applyBorder="1" applyAlignment="1">
      <alignment horizontal="left"/>
    </xf>
    <xf numFmtId="0" fontId="0" fillId="2" borderId="19" xfId="0" applyFill="1" applyBorder="1" applyAlignment="1">
      <alignment horizontal="center"/>
    </xf>
    <xf numFmtId="0" fontId="0" fillId="2" borderId="18" xfId="0" applyFill="1" applyBorder="1" applyAlignment="1">
      <alignment horizontal="center"/>
    </xf>
    <xf numFmtId="0" fontId="0" fillId="2" borderId="16" xfId="0" applyFill="1" applyBorder="1" applyAlignment="1">
      <alignment horizontal="center"/>
    </xf>
    <xf numFmtId="0" fontId="28" fillId="0" borderId="22" xfId="0" applyFont="1" applyFill="1" applyBorder="1" applyAlignment="1">
      <alignment horizontal="left" vertical="center"/>
    </xf>
    <xf numFmtId="0" fontId="28" fillId="0" borderId="38" xfId="0" applyFont="1" applyFill="1" applyBorder="1" applyAlignment="1">
      <alignment horizontal="left" vertical="center"/>
    </xf>
    <xf numFmtId="0" fontId="21" fillId="0" borderId="24" xfId="0" applyFont="1" applyFill="1" applyBorder="1" applyAlignment="1">
      <alignment horizontal="left"/>
    </xf>
    <xf numFmtId="0" fontId="21" fillId="0" borderId="25" xfId="0" applyFont="1" applyFill="1" applyBorder="1" applyAlignment="1">
      <alignment horizontal="left"/>
    </xf>
    <xf numFmtId="0" fontId="21" fillId="0" borderId="26" xfId="0" applyFont="1" applyFill="1" applyBorder="1" applyAlignment="1">
      <alignment horizontal="left"/>
    </xf>
    <xf numFmtId="0" fontId="21" fillId="0" borderId="27" xfId="0" applyFont="1" applyFill="1" applyBorder="1" applyAlignment="1">
      <alignment horizontal="left"/>
    </xf>
  </cellXfs>
  <cellStyles count="83">
    <cellStyle name="Normal" xfId="0"/>
    <cellStyle name="20% - Accent1" xfId="15"/>
    <cellStyle name="20% - Accent2" xfId="16"/>
    <cellStyle name="20% - Accent3" xfId="17"/>
    <cellStyle name="20% - Accent4" xfId="18"/>
    <cellStyle name="20% - Accent5" xfId="19"/>
    <cellStyle name="20% - Accent6" xfId="20"/>
    <cellStyle name="20% – rõhk1" xfId="21"/>
    <cellStyle name="20% – rõhk2" xfId="22"/>
    <cellStyle name="20% – rõhk3" xfId="23"/>
    <cellStyle name="20% – rõhk4" xfId="24"/>
    <cellStyle name="20% – rõhk5" xfId="25"/>
    <cellStyle name="20% – rõhk6" xfId="26"/>
    <cellStyle name="40% - Accent1" xfId="27"/>
    <cellStyle name="40% - Accent2" xfId="28"/>
    <cellStyle name="40% - Accent3" xfId="29"/>
    <cellStyle name="40% - Accent4" xfId="30"/>
    <cellStyle name="40% - Accent5" xfId="31"/>
    <cellStyle name="40% - Accent6" xfId="32"/>
    <cellStyle name="40% – rõhk1" xfId="33"/>
    <cellStyle name="40% – rõhk2" xfId="34"/>
    <cellStyle name="40% – rõhk3" xfId="35"/>
    <cellStyle name="40% – rõhk4" xfId="36"/>
    <cellStyle name="40% – rõhk5" xfId="37"/>
    <cellStyle name="40% – rõhk6" xfId="38"/>
    <cellStyle name="60% - Accent1" xfId="39"/>
    <cellStyle name="60% - Accent2" xfId="40"/>
    <cellStyle name="60% - Accent3" xfId="41"/>
    <cellStyle name="60% - Accent4" xfId="42"/>
    <cellStyle name="60% - Accent5" xfId="43"/>
    <cellStyle name="60% - Accent6" xfId="44"/>
    <cellStyle name="60% – rõhk1" xfId="45"/>
    <cellStyle name="60% – rõhk2" xfId="46"/>
    <cellStyle name="60% – rõhk3" xfId="47"/>
    <cellStyle name="60% – rõhk4" xfId="48"/>
    <cellStyle name="60% – rõhk5" xfId="49"/>
    <cellStyle name="60% – rõhk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alb" xfId="67"/>
    <cellStyle name="Hea" xfId="68"/>
    <cellStyle name="Heading 1" xfId="69"/>
    <cellStyle name="Heading 2" xfId="70"/>
    <cellStyle name="Heading 3" xfId="71"/>
    <cellStyle name="Heading 4" xfId="72"/>
    <cellStyle name="Hyperlink" xfId="73"/>
    <cellStyle name="Input" xfId="74"/>
    <cellStyle name="Kontrolli lahtrit" xfId="75"/>
    <cellStyle name="Linked Cell" xfId="76"/>
    <cellStyle name="Neutral" xfId="77"/>
    <cellStyle name="Note" xfId="78"/>
    <cellStyle name="Output" xfId="79"/>
    <cellStyle name="Pealkiri 1" xfId="80"/>
    <cellStyle name="Pealkiri 2" xfId="81"/>
    <cellStyle name="Pealkiri 3" xfId="82"/>
    <cellStyle name="Pealkiri 4" xfId="83"/>
    <cellStyle name="Percent" xfId="84"/>
    <cellStyle name="Rõhk1" xfId="85"/>
    <cellStyle name="Rõhk2" xfId="86"/>
    <cellStyle name="Rõhk3" xfId="87"/>
    <cellStyle name="Rõhk4" xfId="88"/>
    <cellStyle name="Rõhk5" xfId="89"/>
    <cellStyle name="Rõhk6" xfId="90"/>
    <cellStyle name="Selgitav tekst" xfId="91"/>
    <cellStyle name="Sisestus" xfId="92"/>
    <cellStyle name="Title" xfId="93"/>
    <cellStyle name="Total" xfId="94"/>
    <cellStyle name="Warning Text" xfId="95"/>
    <cellStyle name="Väljund"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82"/>
  <sheetViews>
    <sheetView tabSelected="1" zoomScalePageLayoutView="0" workbookViewId="0" topLeftCell="A58">
      <selection activeCell="F83" sqref="F83"/>
    </sheetView>
  </sheetViews>
  <sheetFormatPr defaultColWidth="9.140625" defaultRowHeight="12.75"/>
  <cols>
    <col min="1" max="1" width="2.57421875" style="0" customWidth="1"/>
    <col min="2" max="2" width="48.57421875" style="0" customWidth="1"/>
    <col min="3" max="3" width="20.140625" style="0" customWidth="1"/>
    <col min="4" max="4" width="19.421875" style="0" customWidth="1"/>
    <col min="5" max="5" width="19.140625" style="0" customWidth="1"/>
    <col min="6" max="6" width="20.00390625" style="0" customWidth="1"/>
    <col min="7" max="7" width="14.7109375" style="0" customWidth="1"/>
    <col min="8" max="8" width="13.8515625" style="0" customWidth="1"/>
    <col min="9" max="9" width="10.7109375" style="0" customWidth="1"/>
    <col min="10" max="10" width="14.00390625" style="0" customWidth="1"/>
    <col min="11" max="11" width="83.421875" style="0" customWidth="1"/>
    <col min="12" max="12" width="10.140625" style="0" customWidth="1"/>
    <col min="13" max="13" width="11.8515625" style="0" customWidth="1"/>
    <col min="14" max="14" width="48.7109375" style="0" customWidth="1"/>
  </cols>
  <sheetData>
    <row r="2" ht="18">
      <c r="B2" s="66" t="s">
        <v>59</v>
      </c>
    </row>
    <row r="4" ht="15">
      <c r="B4" s="8" t="s">
        <v>19</v>
      </c>
    </row>
    <row r="5" ht="16.5" customHeight="1">
      <c r="B5" s="88" t="s">
        <v>80</v>
      </c>
    </row>
    <row r="7" ht="15">
      <c r="B7" s="8" t="s">
        <v>0</v>
      </c>
    </row>
    <row r="8" ht="12.75">
      <c r="B8" s="9" t="s">
        <v>29</v>
      </c>
    </row>
    <row r="9" ht="13.5" thickBot="1"/>
    <row r="10" spans="2:14" s="58" customFormat="1" ht="15.75" customHeight="1">
      <c r="B10" s="55" t="s">
        <v>1</v>
      </c>
      <c r="C10" s="127" t="s">
        <v>28</v>
      </c>
      <c r="D10" s="127"/>
      <c r="E10" s="127"/>
      <c r="F10" s="127"/>
      <c r="G10" s="128"/>
      <c r="H10" s="56"/>
      <c r="I10" s="56"/>
      <c r="J10" s="56"/>
      <c r="K10" s="56"/>
      <c r="L10" s="56"/>
      <c r="M10" s="56"/>
      <c r="N10" s="57"/>
    </row>
    <row r="11" spans="2:14" s="58" customFormat="1" ht="13.5" customHeight="1">
      <c r="B11" s="52">
        <v>1</v>
      </c>
      <c r="C11" s="129" t="s">
        <v>54</v>
      </c>
      <c r="D11" s="129"/>
      <c r="E11" s="129"/>
      <c r="F11" s="129"/>
      <c r="G11" s="130"/>
      <c r="H11" s="54"/>
      <c r="I11" s="54"/>
      <c r="J11" s="54"/>
      <c r="K11" s="59"/>
      <c r="L11" s="60"/>
      <c r="M11" s="61"/>
      <c r="N11" s="62"/>
    </row>
    <row r="12" spans="2:14" s="58" customFormat="1" ht="13.5" customHeight="1">
      <c r="B12" s="52">
        <v>2</v>
      </c>
      <c r="C12" s="129" t="s">
        <v>31</v>
      </c>
      <c r="D12" s="129"/>
      <c r="E12" s="129"/>
      <c r="F12" s="129"/>
      <c r="G12" s="130"/>
      <c r="H12" s="54"/>
      <c r="I12" s="54"/>
      <c r="J12" s="54"/>
      <c r="K12" s="54"/>
      <c r="L12" s="60"/>
      <c r="M12" s="61"/>
      <c r="N12" s="62"/>
    </row>
    <row r="13" spans="2:14" s="58" customFormat="1" ht="13.5" customHeight="1">
      <c r="B13" s="52">
        <v>3</v>
      </c>
      <c r="C13" s="129" t="s">
        <v>54</v>
      </c>
      <c r="D13" s="129"/>
      <c r="E13" s="129"/>
      <c r="F13" s="129"/>
      <c r="G13" s="130"/>
      <c r="H13" s="54"/>
      <c r="I13" s="54"/>
      <c r="J13" s="54"/>
      <c r="K13" s="54"/>
      <c r="L13" s="60"/>
      <c r="M13" s="61"/>
      <c r="N13" s="62"/>
    </row>
    <row r="14" spans="2:14" s="58" customFormat="1" ht="13.5" customHeight="1">
      <c r="B14" s="52">
        <v>4</v>
      </c>
      <c r="C14" s="129" t="s">
        <v>31</v>
      </c>
      <c r="D14" s="129"/>
      <c r="E14" s="129"/>
      <c r="F14" s="129"/>
      <c r="G14" s="130"/>
      <c r="H14" s="54"/>
      <c r="I14" s="54"/>
      <c r="J14" s="54"/>
      <c r="K14" s="54"/>
      <c r="L14" s="60"/>
      <c r="M14" s="61"/>
      <c r="N14" s="62"/>
    </row>
    <row r="15" spans="2:14" s="58" customFormat="1" ht="13.5" customHeight="1">
      <c r="B15" s="52">
        <v>5</v>
      </c>
      <c r="C15" s="129" t="s">
        <v>86</v>
      </c>
      <c r="D15" s="129"/>
      <c r="E15" s="129"/>
      <c r="F15" s="129"/>
      <c r="G15" s="130"/>
      <c r="H15" s="54"/>
      <c r="I15" s="54"/>
      <c r="J15" s="54"/>
      <c r="K15" s="54"/>
      <c r="L15" s="60"/>
      <c r="M15" s="61"/>
      <c r="N15" s="62"/>
    </row>
    <row r="16" spans="2:14" s="58" customFormat="1" ht="13.5" customHeight="1">
      <c r="B16" s="52">
        <v>6</v>
      </c>
      <c r="C16" s="129" t="s">
        <v>35</v>
      </c>
      <c r="D16" s="129"/>
      <c r="E16" s="129"/>
      <c r="F16" s="129"/>
      <c r="G16" s="130"/>
      <c r="H16" s="54"/>
      <c r="I16" s="54"/>
      <c r="J16" s="54"/>
      <c r="K16" s="54"/>
      <c r="L16" s="60"/>
      <c r="M16" s="61"/>
      <c r="N16" s="62"/>
    </row>
    <row r="17" spans="2:14" s="58" customFormat="1" ht="13.5" customHeight="1">
      <c r="B17" s="52">
        <v>7</v>
      </c>
      <c r="C17" s="129" t="s">
        <v>67</v>
      </c>
      <c r="D17" s="129"/>
      <c r="E17" s="129"/>
      <c r="F17" s="129"/>
      <c r="G17" s="130"/>
      <c r="H17" s="54"/>
      <c r="I17" s="54"/>
      <c r="J17" s="54"/>
      <c r="K17" s="54"/>
      <c r="L17" s="60"/>
      <c r="M17" s="61"/>
      <c r="N17" s="62"/>
    </row>
    <row r="18" spans="2:14" s="58" customFormat="1" ht="13.5" customHeight="1">
      <c r="B18" s="52">
        <v>8</v>
      </c>
      <c r="C18" s="129" t="s">
        <v>36</v>
      </c>
      <c r="D18" s="129"/>
      <c r="E18" s="129"/>
      <c r="F18" s="129"/>
      <c r="G18" s="130"/>
      <c r="H18" s="54"/>
      <c r="I18" s="54"/>
      <c r="J18" s="54"/>
      <c r="K18" s="54"/>
      <c r="L18" s="60"/>
      <c r="M18" s="61"/>
      <c r="N18" s="62"/>
    </row>
    <row r="19" spans="2:14" s="58" customFormat="1" ht="13.5" customHeight="1">
      <c r="B19" s="52">
        <v>9</v>
      </c>
      <c r="C19" s="129" t="s">
        <v>55</v>
      </c>
      <c r="D19" s="129"/>
      <c r="E19" s="129"/>
      <c r="F19" s="129"/>
      <c r="G19" s="130"/>
      <c r="H19" s="54"/>
      <c r="I19" s="54"/>
      <c r="J19" s="54"/>
      <c r="K19" s="54"/>
      <c r="L19" s="60"/>
      <c r="M19" s="61"/>
      <c r="N19" s="62"/>
    </row>
    <row r="20" spans="2:14" s="58" customFormat="1" ht="13.5" customHeight="1">
      <c r="B20" s="52">
        <v>10</v>
      </c>
      <c r="C20" s="129" t="s">
        <v>68</v>
      </c>
      <c r="D20" s="129"/>
      <c r="E20" s="129"/>
      <c r="F20" s="129"/>
      <c r="G20" s="130"/>
      <c r="H20" s="54"/>
      <c r="I20" s="54"/>
      <c r="J20" s="54"/>
      <c r="K20" s="54"/>
      <c r="L20" s="60"/>
      <c r="M20" s="61"/>
      <c r="N20" s="62"/>
    </row>
    <row r="21" spans="2:14" s="58" customFormat="1" ht="13.5" customHeight="1">
      <c r="B21" s="52">
        <v>11</v>
      </c>
      <c r="C21" s="129" t="s">
        <v>67</v>
      </c>
      <c r="D21" s="129"/>
      <c r="E21" s="129"/>
      <c r="F21" s="129"/>
      <c r="G21" s="130"/>
      <c r="H21" s="54"/>
      <c r="I21" s="54"/>
      <c r="J21" s="54"/>
      <c r="K21" s="54"/>
      <c r="L21" s="60"/>
      <c r="M21" s="61"/>
      <c r="N21" s="62"/>
    </row>
    <row r="22" spans="2:14" s="58" customFormat="1" ht="13.5" customHeight="1">
      <c r="B22" s="52">
        <v>12</v>
      </c>
      <c r="C22" s="129" t="s">
        <v>67</v>
      </c>
      <c r="D22" s="129"/>
      <c r="E22" s="129"/>
      <c r="F22" s="129"/>
      <c r="G22" s="130"/>
      <c r="H22" s="54"/>
      <c r="I22" s="54"/>
      <c r="J22" s="54"/>
      <c r="K22" s="54"/>
      <c r="L22" s="60"/>
      <c r="M22" s="61"/>
      <c r="N22" s="62"/>
    </row>
    <row r="23" spans="2:14" s="58" customFormat="1" ht="13.5" customHeight="1">
      <c r="B23" s="52">
        <v>13</v>
      </c>
      <c r="C23" s="129" t="s">
        <v>67</v>
      </c>
      <c r="D23" s="129"/>
      <c r="E23" s="129"/>
      <c r="F23" s="129"/>
      <c r="G23" s="130"/>
      <c r="H23" s="54"/>
      <c r="I23" s="54"/>
      <c r="J23" s="54"/>
      <c r="K23" s="54"/>
      <c r="L23" s="60"/>
      <c r="M23" s="61"/>
      <c r="N23" s="62"/>
    </row>
    <row r="24" spans="2:14" s="58" customFormat="1" ht="13.5" customHeight="1">
      <c r="B24" s="52">
        <v>14</v>
      </c>
      <c r="C24" s="129" t="s">
        <v>54</v>
      </c>
      <c r="D24" s="129"/>
      <c r="E24" s="129"/>
      <c r="F24" s="129"/>
      <c r="G24" s="130"/>
      <c r="H24" s="54"/>
      <c r="I24" s="54"/>
      <c r="J24" s="54"/>
      <c r="K24" s="54"/>
      <c r="L24" s="60"/>
      <c r="M24" s="61"/>
      <c r="N24" s="62"/>
    </row>
    <row r="25" spans="2:14" s="58" customFormat="1" ht="13.5" customHeight="1" thickBot="1">
      <c r="B25" s="53">
        <v>15</v>
      </c>
      <c r="C25" s="131" t="s">
        <v>31</v>
      </c>
      <c r="D25" s="131"/>
      <c r="E25" s="131"/>
      <c r="F25" s="131"/>
      <c r="G25" s="132"/>
      <c r="H25" s="54"/>
      <c r="I25" s="54"/>
      <c r="J25" s="54"/>
      <c r="K25" s="54"/>
      <c r="L25" s="60"/>
      <c r="M25" s="61"/>
      <c r="N25" s="62"/>
    </row>
    <row r="26" spans="2:12" ht="12.75">
      <c r="B26" s="32"/>
      <c r="C26" s="33"/>
      <c r="D26" s="34"/>
      <c r="E26" s="34"/>
      <c r="F26" s="35"/>
      <c r="G26" s="33"/>
      <c r="H26" s="39"/>
      <c r="I26" s="36"/>
      <c r="J26" s="36"/>
      <c r="K26" s="37"/>
      <c r="L26" s="38"/>
    </row>
    <row r="27" ht="15">
      <c r="B27" s="8" t="s">
        <v>4</v>
      </c>
    </row>
    <row r="28" spans="2:12" ht="25.5" customHeight="1">
      <c r="B28" s="105" t="s">
        <v>72</v>
      </c>
      <c r="C28" s="106"/>
      <c r="D28" s="106"/>
      <c r="E28" s="106"/>
      <c r="F28" s="106"/>
      <c r="G28" s="106"/>
      <c r="H28" s="106"/>
      <c r="I28" s="106"/>
      <c r="J28" s="106"/>
      <c r="K28" s="106"/>
      <c r="L28" s="10"/>
    </row>
    <row r="30" ht="15">
      <c r="B30" s="8" t="s">
        <v>5</v>
      </c>
    </row>
    <row r="31" spans="2:6" ht="12.75">
      <c r="B31" t="s">
        <v>6</v>
      </c>
      <c r="F31" s="51"/>
    </row>
    <row r="32" ht="12.75">
      <c r="B32" s="64" t="s">
        <v>37</v>
      </c>
    </row>
    <row r="33" ht="12.75">
      <c r="B33" t="s">
        <v>32</v>
      </c>
    </row>
    <row r="34" ht="12.75">
      <c r="B34" t="s">
        <v>38</v>
      </c>
    </row>
    <row r="35" ht="12.75">
      <c r="B35" t="s">
        <v>85</v>
      </c>
    </row>
    <row r="36" spans="2:12" ht="18.75" customHeight="1">
      <c r="B36" s="106" t="s">
        <v>20</v>
      </c>
      <c r="C36" s="106"/>
      <c r="D36" s="106"/>
      <c r="E36" s="106"/>
      <c r="F36" s="106"/>
      <c r="G36" s="106"/>
      <c r="H36" s="106"/>
      <c r="I36" s="106"/>
      <c r="J36" s="106"/>
      <c r="K36" s="106"/>
      <c r="L36" s="10"/>
    </row>
    <row r="38" ht="12.75">
      <c r="B38" s="11" t="s">
        <v>64</v>
      </c>
    </row>
    <row r="39" spans="2:11" ht="13.5" thickBot="1">
      <c r="B39" s="12"/>
      <c r="C39" s="12"/>
      <c r="D39" s="12"/>
      <c r="E39" s="12"/>
      <c r="F39" s="12"/>
      <c r="G39" s="12"/>
      <c r="H39" s="12"/>
      <c r="I39" s="12"/>
      <c r="J39" s="12"/>
      <c r="K39" s="12"/>
    </row>
    <row r="40" spans="2:11" ht="12.75">
      <c r="B40" s="13"/>
      <c r="C40" s="14" t="s">
        <v>7</v>
      </c>
      <c r="D40" s="14" t="s">
        <v>62</v>
      </c>
      <c r="E40" s="14" t="s">
        <v>66</v>
      </c>
      <c r="F40" s="14" t="s">
        <v>51</v>
      </c>
      <c r="G40" s="90" t="s">
        <v>21</v>
      </c>
      <c r="H40" s="91"/>
      <c r="I40" s="91"/>
      <c r="J40" s="91"/>
      <c r="K40" s="92"/>
    </row>
    <row r="41" spans="2:11" ht="12.75">
      <c r="B41" s="15" t="s">
        <v>26</v>
      </c>
      <c r="C41" s="16"/>
      <c r="D41" s="17">
        <v>122000</v>
      </c>
      <c r="E41" s="17">
        <v>75000</v>
      </c>
      <c r="F41" s="17">
        <v>80000</v>
      </c>
      <c r="G41" s="6" t="s">
        <v>83</v>
      </c>
      <c r="H41" s="4"/>
      <c r="I41" s="4"/>
      <c r="J41" s="4"/>
      <c r="K41" s="1"/>
    </row>
    <row r="42" spans="2:11" ht="12.75">
      <c r="B42" s="15" t="s">
        <v>2</v>
      </c>
      <c r="C42" s="16"/>
      <c r="D42" s="79">
        <v>41122</v>
      </c>
      <c r="E42" s="79">
        <v>41244</v>
      </c>
      <c r="F42" s="79">
        <v>41518</v>
      </c>
      <c r="G42" s="124"/>
      <c r="H42" s="125"/>
      <c r="I42" s="125"/>
      <c r="J42" s="125"/>
      <c r="K42" s="126"/>
    </row>
    <row r="43" spans="2:11" ht="87" customHeight="1">
      <c r="B43" s="20" t="s">
        <v>3</v>
      </c>
      <c r="C43" s="16"/>
      <c r="D43" s="21" t="s">
        <v>25</v>
      </c>
      <c r="E43" s="77" t="s">
        <v>30</v>
      </c>
      <c r="F43" s="78" t="s">
        <v>33</v>
      </c>
      <c r="G43" s="114" t="s">
        <v>73</v>
      </c>
      <c r="H43" s="4"/>
      <c r="I43" s="4"/>
      <c r="J43" s="4"/>
      <c r="K43" s="1"/>
    </row>
    <row r="44" spans="2:11" ht="12.75">
      <c r="B44" s="15" t="s">
        <v>8</v>
      </c>
      <c r="C44" s="16"/>
      <c r="D44" s="73">
        <v>0.05</v>
      </c>
      <c r="E44" s="73">
        <v>0</v>
      </c>
      <c r="F44" s="73">
        <v>0</v>
      </c>
      <c r="G44" s="115"/>
      <c r="H44" s="116"/>
      <c r="I44" s="116"/>
      <c r="J44" s="116"/>
      <c r="K44" s="117"/>
    </row>
    <row r="45" spans="2:11" ht="12.75">
      <c r="B45" s="15" t="s">
        <v>23</v>
      </c>
      <c r="C45" s="16"/>
      <c r="D45" s="74">
        <f>D41*D44</f>
        <v>6100</v>
      </c>
      <c r="E45" s="74">
        <f>E41*E44</f>
        <v>0</v>
      </c>
      <c r="F45" s="74">
        <f>F41*F44</f>
        <v>0</v>
      </c>
      <c r="G45" s="118"/>
      <c r="H45" s="119"/>
      <c r="I45" s="119"/>
      <c r="J45" s="119"/>
      <c r="K45" s="120"/>
    </row>
    <row r="46" spans="2:11" ht="14.25" customHeight="1">
      <c r="B46" s="15" t="s">
        <v>24</v>
      </c>
      <c r="C46" s="16"/>
      <c r="D46" s="17">
        <f>D41+D45</f>
        <v>128100</v>
      </c>
      <c r="E46" s="17">
        <f>E41+E45</f>
        <v>75000</v>
      </c>
      <c r="F46" s="17">
        <f>F41+F45</f>
        <v>80000</v>
      </c>
      <c r="G46" s="118"/>
      <c r="H46" s="119"/>
      <c r="I46" s="119"/>
      <c r="J46" s="119"/>
      <c r="K46" s="120"/>
    </row>
    <row r="47" spans="2:11" ht="27" customHeight="1">
      <c r="B47" s="45" t="s">
        <v>40</v>
      </c>
      <c r="C47" s="40"/>
      <c r="D47" s="80">
        <f>D46/D51</f>
        <v>26.137522954499083</v>
      </c>
      <c r="E47" s="80">
        <f>E46/E51</f>
        <v>35.714285714285715</v>
      </c>
      <c r="F47" s="80">
        <f>F46/F51</f>
        <v>24.242424242424242</v>
      </c>
      <c r="G47" s="121"/>
      <c r="H47" s="122"/>
      <c r="I47" s="122"/>
      <c r="J47" s="122"/>
      <c r="K47" s="123"/>
    </row>
    <row r="48" spans="2:11" ht="12.75" customHeight="1">
      <c r="B48" s="41" t="s">
        <v>39</v>
      </c>
      <c r="C48" s="42" t="s">
        <v>61</v>
      </c>
      <c r="D48" s="43" t="s">
        <v>61</v>
      </c>
      <c r="E48" s="43" t="s">
        <v>65</v>
      </c>
      <c r="F48" s="43" t="s">
        <v>69</v>
      </c>
      <c r="G48" s="113" t="s">
        <v>82</v>
      </c>
      <c r="H48" s="108"/>
      <c r="I48" s="108"/>
      <c r="J48" s="108"/>
      <c r="K48" s="109"/>
    </row>
    <row r="49" spans="2:11" ht="13.5" customHeight="1">
      <c r="B49" s="22" t="s">
        <v>9</v>
      </c>
      <c r="C49" s="40"/>
      <c r="D49" s="44" t="s">
        <v>11</v>
      </c>
      <c r="E49" s="44" t="s">
        <v>22</v>
      </c>
      <c r="F49" s="44" t="s">
        <v>10</v>
      </c>
      <c r="G49" s="110"/>
      <c r="H49" s="111"/>
      <c r="I49" s="111"/>
      <c r="J49" s="111"/>
      <c r="K49" s="112"/>
    </row>
    <row r="50" spans="2:11" ht="13.5" customHeight="1">
      <c r="B50" s="22" t="s">
        <v>12</v>
      </c>
      <c r="C50" s="16"/>
      <c r="D50" s="46">
        <v>0</v>
      </c>
      <c r="E50" s="46">
        <v>-0.1</v>
      </c>
      <c r="F50" s="46">
        <v>0.05</v>
      </c>
      <c r="G50" s="47"/>
      <c r="H50" s="48"/>
      <c r="I50" s="48"/>
      <c r="J50" s="48"/>
      <c r="K50" s="49"/>
    </row>
    <row r="51" spans="2:11" ht="12.75">
      <c r="B51" s="65" t="s">
        <v>41</v>
      </c>
      <c r="C51" s="17">
        <v>3500</v>
      </c>
      <c r="D51" s="17">
        <v>4901</v>
      </c>
      <c r="E51" s="17">
        <v>2100</v>
      </c>
      <c r="F51" s="17">
        <v>3300</v>
      </c>
      <c r="G51" s="107" t="s">
        <v>46</v>
      </c>
      <c r="H51" s="108"/>
      <c r="I51" s="108"/>
      <c r="J51" s="108"/>
      <c r="K51" s="109"/>
    </row>
    <row r="52" spans="2:11" ht="12.75">
      <c r="B52" s="22" t="s">
        <v>9</v>
      </c>
      <c r="C52" s="23"/>
      <c r="D52" s="24" t="s">
        <v>52</v>
      </c>
      <c r="E52" s="24" t="s">
        <v>47</v>
      </c>
      <c r="F52" s="24" t="s">
        <v>34</v>
      </c>
      <c r="G52" s="110"/>
      <c r="H52" s="111"/>
      <c r="I52" s="111"/>
      <c r="J52" s="111"/>
      <c r="K52" s="112"/>
    </row>
    <row r="53" spans="2:11" ht="12.75">
      <c r="B53" s="22" t="s">
        <v>12</v>
      </c>
      <c r="C53" s="23"/>
      <c r="D53" s="25">
        <v>0.05</v>
      </c>
      <c r="E53" s="25">
        <v>-0.05</v>
      </c>
      <c r="F53" s="25">
        <v>0</v>
      </c>
      <c r="G53" s="102"/>
      <c r="H53" s="103"/>
      <c r="I53" s="103"/>
      <c r="J53" s="103"/>
      <c r="K53" s="104"/>
    </row>
    <row r="54" spans="2:11" ht="12.75">
      <c r="B54" s="15" t="s">
        <v>42</v>
      </c>
      <c r="C54" s="63" t="s">
        <v>44</v>
      </c>
      <c r="D54" s="63" t="s">
        <v>45</v>
      </c>
      <c r="E54" s="63" t="s">
        <v>44</v>
      </c>
      <c r="F54" s="63" t="s">
        <v>45</v>
      </c>
      <c r="G54" s="113" t="s">
        <v>87</v>
      </c>
      <c r="H54" s="108"/>
      <c r="I54" s="108"/>
      <c r="J54" s="108"/>
      <c r="K54" s="109"/>
    </row>
    <row r="55" spans="2:11" ht="12.75">
      <c r="B55" s="22" t="s">
        <v>9</v>
      </c>
      <c r="C55" s="23"/>
      <c r="D55" s="26" t="s">
        <v>10</v>
      </c>
      <c r="E55" s="24" t="s">
        <v>11</v>
      </c>
      <c r="F55" s="24" t="s">
        <v>10</v>
      </c>
      <c r="G55" s="110"/>
      <c r="H55" s="111"/>
      <c r="I55" s="111"/>
      <c r="J55" s="111"/>
      <c r="K55" s="112"/>
    </row>
    <row r="56" spans="2:11" ht="12.75">
      <c r="B56" s="22" t="s">
        <v>12</v>
      </c>
      <c r="C56" s="23"/>
      <c r="D56" s="25">
        <v>0.1</v>
      </c>
      <c r="E56" s="25">
        <v>0</v>
      </c>
      <c r="F56" s="25">
        <v>0.1</v>
      </c>
      <c r="G56" s="102"/>
      <c r="H56" s="103"/>
      <c r="I56" s="103"/>
      <c r="J56" s="103"/>
      <c r="K56" s="104"/>
    </row>
    <row r="57" spans="2:11" ht="12.75">
      <c r="B57" s="65" t="s">
        <v>43</v>
      </c>
      <c r="C57" s="70" t="s">
        <v>44</v>
      </c>
      <c r="D57" s="71" t="s">
        <v>63</v>
      </c>
      <c r="E57" s="71" t="s">
        <v>44</v>
      </c>
      <c r="F57" s="71" t="s">
        <v>53</v>
      </c>
      <c r="G57" s="67"/>
      <c r="H57" s="68"/>
      <c r="I57" s="68"/>
      <c r="J57" s="68"/>
      <c r="K57" s="69"/>
    </row>
    <row r="58" spans="2:11" ht="12.75">
      <c r="B58" s="22" t="s">
        <v>9</v>
      </c>
      <c r="C58" s="23"/>
      <c r="D58" s="72" t="s">
        <v>34</v>
      </c>
      <c r="E58" s="72" t="s">
        <v>11</v>
      </c>
      <c r="F58" s="72" t="s">
        <v>10</v>
      </c>
      <c r="G58" s="2" t="s">
        <v>70</v>
      </c>
      <c r="H58" s="3"/>
      <c r="I58" s="3"/>
      <c r="J58" s="3"/>
      <c r="K58" s="7"/>
    </row>
    <row r="59" spans="2:11" ht="12.75">
      <c r="B59" s="22" t="s">
        <v>12</v>
      </c>
      <c r="C59" s="23"/>
      <c r="D59" s="25">
        <v>0</v>
      </c>
      <c r="E59" s="25">
        <v>0</v>
      </c>
      <c r="F59" s="25">
        <v>0.1</v>
      </c>
      <c r="G59" s="5"/>
      <c r="H59" s="3"/>
      <c r="I59" s="3"/>
      <c r="J59" s="3"/>
      <c r="K59" s="7"/>
    </row>
    <row r="60" spans="2:11" ht="12.75">
      <c r="B60" s="22" t="s">
        <v>13</v>
      </c>
      <c r="C60" s="23"/>
      <c r="D60" s="25">
        <f>D50+D53+D56+D59</f>
        <v>0.15000000000000002</v>
      </c>
      <c r="E60" s="25">
        <f>E50+E53+E56+E59</f>
        <v>-0.15000000000000002</v>
      </c>
      <c r="F60" s="25">
        <f>F50+F53+F56+F59</f>
        <v>0.25</v>
      </c>
      <c r="G60" s="96"/>
      <c r="H60" s="97"/>
      <c r="I60" s="97"/>
      <c r="J60" s="97"/>
      <c r="K60" s="98"/>
    </row>
    <row r="61" spans="2:11" ht="12.75">
      <c r="B61" s="22" t="s">
        <v>48</v>
      </c>
      <c r="C61" s="23"/>
      <c r="D61" s="83">
        <f>D47*D60</f>
        <v>3.9206284431748633</v>
      </c>
      <c r="E61" s="83">
        <f>E47*E60</f>
        <v>-5.357142857142858</v>
      </c>
      <c r="F61" s="83">
        <f>F47*F60</f>
        <v>6.0606060606060606</v>
      </c>
      <c r="G61" s="96"/>
      <c r="H61" s="97"/>
      <c r="I61" s="97"/>
      <c r="J61" s="97"/>
      <c r="K61" s="98"/>
    </row>
    <row r="62" spans="2:11" ht="12.75">
      <c r="B62" s="65" t="s">
        <v>49</v>
      </c>
      <c r="C62" s="16"/>
      <c r="D62" s="84">
        <f>D47+D61</f>
        <v>30.058151397673946</v>
      </c>
      <c r="E62" s="84">
        <f>E47+E61</f>
        <v>30.357142857142858</v>
      </c>
      <c r="F62" s="84">
        <f>F47+F61</f>
        <v>30.303030303030305</v>
      </c>
      <c r="G62" s="99"/>
      <c r="H62" s="100"/>
      <c r="I62" s="100"/>
      <c r="J62" s="100"/>
      <c r="K62" s="101"/>
    </row>
    <row r="63" spans="2:11" ht="12.75">
      <c r="B63" s="15" t="s">
        <v>14</v>
      </c>
      <c r="C63" s="16"/>
      <c r="D63" s="27">
        <f>ABS(D44)+ABS(D50)+ABS(D53)+ABS(D56)+ABS(D59)</f>
        <v>0.2</v>
      </c>
      <c r="E63" s="27">
        <f>ABS(E44)+ABS(E50)+ABS(E53)+ABS(E56)+ABS(E59)</f>
        <v>0.15000000000000002</v>
      </c>
      <c r="F63" s="27">
        <f>ABS(F44)+ABS(F50)+ABS(F53)+ABS(F56)+ABS(F59)</f>
        <v>0.25</v>
      </c>
      <c r="G63" s="18" t="s">
        <v>15</v>
      </c>
      <c r="H63" s="18"/>
      <c r="I63" s="18"/>
      <c r="J63" s="18"/>
      <c r="K63" s="19"/>
    </row>
    <row r="64" spans="2:11" ht="12.75">
      <c r="B64" s="15" t="s">
        <v>16</v>
      </c>
      <c r="C64" s="16"/>
      <c r="D64" s="18">
        <v>0.3</v>
      </c>
      <c r="E64" s="18">
        <v>0.5</v>
      </c>
      <c r="F64" s="18">
        <v>0.2</v>
      </c>
      <c r="G64" s="93" t="s">
        <v>71</v>
      </c>
      <c r="H64" s="94"/>
      <c r="I64" s="94"/>
      <c r="J64" s="94"/>
      <c r="K64" s="95"/>
    </row>
    <row r="65" spans="2:11" ht="15">
      <c r="B65" s="65" t="s">
        <v>50</v>
      </c>
      <c r="C65" s="16"/>
      <c r="D65" s="81">
        <f>D62*D64</f>
        <v>9.017445419302183</v>
      </c>
      <c r="E65" s="81">
        <f>E62*E64</f>
        <v>15.178571428571429</v>
      </c>
      <c r="F65" s="81">
        <f>F62*F64</f>
        <v>6.060606060606061</v>
      </c>
      <c r="G65" s="18" t="s">
        <v>17</v>
      </c>
      <c r="H65" s="18"/>
      <c r="I65" s="18"/>
      <c r="J65" s="18"/>
      <c r="K65" s="19"/>
    </row>
    <row r="66" spans="2:11" ht="15.75" thickBot="1">
      <c r="B66" s="75" t="s">
        <v>56</v>
      </c>
      <c r="C66" s="82">
        <f>D65+E65+F65</f>
        <v>30.256622908479674</v>
      </c>
      <c r="D66" s="28"/>
      <c r="E66" s="28"/>
      <c r="F66" s="28"/>
      <c r="G66" s="29" t="s">
        <v>18</v>
      </c>
      <c r="H66" s="29"/>
      <c r="I66" s="29"/>
      <c r="J66" s="29"/>
      <c r="K66" s="30"/>
    </row>
    <row r="68" ht="12.75">
      <c r="B68" s="64" t="s">
        <v>57</v>
      </c>
    </row>
    <row r="69" ht="12.75">
      <c r="B69" s="76">
        <f>C51*C66</f>
        <v>105898.18017967886</v>
      </c>
    </row>
    <row r="71" ht="15">
      <c r="B71" s="31" t="s">
        <v>81</v>
      </c>
    </row>
    <row r="72" ht="15">
      <c r="B72" s="31"/>
    </row>
    <row r="73" ht="12.75">
      <c r="C73" s="50"/>
    </row>
    <row r="74" ht="12.75">
      <c r="B74" s="11" t="s">
        <v>27</v>
      </c>
    </row>
    <row r="75" ht="12.75">
      <c r="B75" s="64" t="s">
        <v>58</v>
      </c>
    </row>
    <row r="77" ht="12.75">
      <c r="B77" t="s">
        <v>60</v>
      </c>
    </row>
    <row r="79" ht="12.75">
      <c r="B79" s="64"/>
    </row>
    <row r="80" ht="12.75">
      <c r="B80" s="85" t="s">
        <v>74</v>
      </c>
    </row>
    <row r="81" spans="2:6" ht="12.75">
      <c r="B81" s="86" t="s">
        <v>79</v>
      </c>
      <c r="C81" s="86" t="s">
        <v>75</v>
      </c>
      <c r="D81" s="86" t="s">
        <v>76</v>
      </c>
      <c r="E81" s="86" t="s">
        <v>77</v>
      </c>
      <c r="F81" s="89" t="s">
        <v>84</v>
      </c>
    </row>
    <row r="82" spans="2:6" ht="12.75">
      <c r="B82" s="86" t="s">
        <v>78</v>
      </c>
      <c r="C82" s="86">
        <v>30.29</v>
      </c>
      <c r="D82" s="87">
        <f>AVERAGE(D47:F47)</f>
        <v>28.698077637069684</v>
      </c>
      <c r="E82" s="87">
        <f>MEDIAN(D47:F47)</f>
        <v>26.137522954499083</v>
      </c>
      <c r="F82" s="89" t="s">
        <v>88</v>
      </c>
    </row>
  </sheetData>
  <sheetProtection/>
  <mergeCells count="31">
    <mergeCell ref="C16:G16"/>
    <mergeCell ref="C17:G17"/>
    <mergeCell ref="C18:G18"/>
    <mergeCell ref="C23:G23"/>
    <mergeCell ref="C24:G24"/>
    <mergeCell ref="C25:G25"/>
    <mergeCell ref="C19:G19"/>
    <mergeCell ref="C20:G20"/>
    <mergeCell ref="C21:G21"/>
    <mergeCell ref="C22:G22"/>
    <mergeCell ref="C10:G10"/>
    <mergeCell ref="C11:G11"/>
    <mergeCell ref="C12:G12"/>
    <mergeCell ref="C13:G13"/>
    <mergeCell ref="C14:G14"/>
    <mergeCell ref="C15:G15"/>
    <mergeCell ref="B28:K28"/>
    <mergeCell ref="B36:K36"/>
    <mergeCell ref="G51:K52"/>
    <mergeCell ref="G54:K55"/>
    <mergeCell ref="G43:K43"/>
    <mergeCell ref="G48:K49"/>
    <mergeCell ref="G44:K47"/>
    <mergeCell ref="G42:K42"/>
    <mergeCell ref="G53:K53"/>
    <mergeCell ref="G58:K59"/>
    <mergeCell ref="G41:K41"/>
    <mergeCell ref="G40:K40"/>
    <mergeCell ref="G64:K64"/>
    <mergeCell ref="G60:K62"/>
    <mergeCell ref="G56:K5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Kinnisvaraekspert Tartu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Elbrecht</dc:creator>
  <cp:keywords/>
  <dc:description/>
  <cp:lastModifiedBy>Ene Kolbre</cp:lastModifiedBy>
  <dcterms:created xsi:type="dcterms:W3CDTF">2010-05-21T05:12:58Z</dcterms:created>
  <dcterms:modified xsi:type="dcterms:W3CDTF">2013-11-19T17:09:18Z</dcterms:modified>
  <cp:category/>
  <cp:version/>
  <cp:contentType/>
  <cp:contentStatus/>
</cp:coreProperties>
</file>