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 yWindow="440" windowWidth="26480" windowHeight="10520" activeTab="0"/>
  </bookViews>
  <sheets>
    <sheet name="Lahendus" sheetId="1" r:id="rId1"/>
  </sheets>
  <definedNames/>
  <calcPr fullCalcOnLoad="1"/>
</workbook>
</file>

<file path=xl/comments1.xml><?xml version="1.0" encoding="utf-8"?>
<comments xmlns="http://schemas.openxmlformats.org/spreadsheetml/2006/main">
  <authors>
    <author>Maile Kajak</author>
  </authors>
  <commentList>
    <comment ref="E43" authorId="0">
      <text>
        <r>
          <rPr>
            <b/>
            <sz val="9"/>
            <rFont val="Tahoma"/>
            <family val="0"/>
          </rPr>
          <t>Maile Kajak:</t>
        </r>
        <r>
          <rPr>
            <sz val="9"/>
            <rFont val="Tahoma"/>
            <family val="0"/>
          </rPr>
          <t xml:space="preserve">
hoonestusõiguse tasu moodustab 0.5% (1000/196 000= 0.5%) tehinguhinnast, st vastavalt turuinfole ei oma omandivorm väärtusele negatiivset mõju</t>
        </r>
      </text>
    </comment>
    <comment ref="C43" authorId="0">
      <text>
        <r>
          <rPr>
            <b/>
            <sz val="9"/>
            <rFont val="Tahoma"/>
            <family val="0"/>
          </rPr>
          <t>Maile Kajak:</t>
        </r>
        <r>
          <rPr>
            <sz val="9"/>
            <rFont val="Tahoma"/>
            <family val="0"/>
          </rPr>
          <t xml:space="preserve">
hinnataval varal on hoonestusõiguse tasu tasutud, mistõttu selles osas täiendavad maksekohustused puuduvad</t>
        </r>
      </text>
    </comment>
  </commentList>
</comments>
</file>

<file path=xl/sharedStrings.xml><?xml version="1.0" encoding="utf-8"?>
<sst xmlns="http://schemas.openxmlformats.org/spreadsheetml/2006/main" count="118" uniqueCount="91">
  <si>
    <t>Nr</t>
  </si>
  <si>
    <t>Tehingu aeg</t>
  </si>
  <si>
    <t>Kommentaar</t>
  </si>
  <si>
    <t>Võrdlusühiku valik</t>
  </si>
  <si>
    <t>Võrdluselementide valik</t>
  </si>
  <si>
    <t>Ajaline kohandus, %</t>
  </si>
  <si>
    <t>Võrdlus</t>
  </si>
  <si>
    <t>sama</t>
  </si>
  <si>
    <t>Kohandus</t>
  </si>
  <si>
    <t>Summaarne kohandus, %</t>
  </si>
  <si>
    <t>Kohanduste absoluutväärtuste summa</t>
  </si>
  <si>
    <t>Kohanduste absoluutväärtuste summa on leitud kõikide kohanduste (sh. ajalise kohanduse) absoluutväärtuste summana</t>
  </si>
  <si>
    <t>Kaalud</t>
  </si>
  <si>
    <t>Kaalutud keskmise kohandatud tehingu hinna leidmiseks liidame kokku kaalutud tehingu hinnad</t>
  </si>
  <si>
    <t>Parim kasutus</t>
  </si>
  <si>
    <t xml:space="preserve">Teisi parameetreid ei ole võrdluselementidena vaadeldud, kuna vastavalt lähteandmetele ei oma need turuväärtuse kujunemisel tähtsust. </t>
  </si>
  <si>
    <t>Kommentaarid ja selgitused</t>
  </si>
  <si>
    <t>Kommentaarid</t>
  </si>
  <si>
    <t>Võrdlustehinguks mittesobivuse põhjendus</t>
  </si>
  <si>
    <t>Alljärgnevas tabelis on toodud võrdlustehingute valiku põhjendused:</t>
  </si>
  <si>
    <t>-</t>
  </si>
  <si>
    <t>samaväärne</t>
  </si>
  <si>
    <t>NB! Tegemist on vaid näitega ühest võimalikust lahenduskäigust!</t>
  </si>
  <si>
    <t>Hindamistulemus</t>
  </si>
  <si>
    <t>Turuväärtus / tehingu hind</t>
  </si>
  <si>
    <t>Näitaja</t>
  </si>
  <si>
    <t>Võrdluselementideks on lisaks tehingu ajale tulenevalt hinnatava vara iseloomust esitatud algandmete põhjal valitud:</t>
  </si>
  <si>
    <t>Hinnatav vara</t>
  </si>
  <si>
    <r>
      <t xml:space="preserve">Tehingu hind, </t>
    </r>
    <r>
      <rPr>
        <sz val="10"/>
        <rFont val="Calibri"/>
        <family val="2"/>
      </rPr>
      <t>€</t>
    </r>
  </si>
  <si>
    <t>Ajaline kohandus, €</t>
  </si>
  <si>
    <t>Ajaldatud tehingu hind, €</t>
  </si>
  <si>
    <t>Lõpptulemuse leidmisel kasutatakse kaalutud keskmist, kuna võrreldes aritmeetilise keskmisega annab see täpsema tulemuse (võimalik on parandada kohandamisel tekkivat ebatäpsust).</t>
  </si>
  <si>
    <t>Hinnatud turuväärtus ei sisalda käibemaksu.</t>
  </si>
  <si>
    <t>ajaliselt liiga vana tehing</t>
  </si>
  <si>
    <t>turusituatsioon on sama väärtuse kuupäevaga</t>
  </si>
  <si>
    <t>olemas</t>
  </si>
  <si>
    <t>puudub</t>
  </si>
  <si>
    <t>Sarnaste varade likviisdus on madal ja keskmine müügiperiood 12 kuni 18 kuud.</t>
  </si>
  <si>
    <t>Hindamistulemuse võrdlus võrdlustehingute kohandatud tehingute hindadega (pinnaühiku arvestuses)</t>
  </si>
  <si>
    <t>Võrdlustehingute aritmeetiline keskmine kohandatud tehingu hind, €/m²SBP</t>
  </si>
  <si>
    <t>Võrdlustehingute mediaankeskmine kohandatud tehingu hind, €/m²SBP</t>
  </si>
  <si>
    <t>Võrdlustehingute valik</t>
  </si>
  <si>
    <r>
      <t xml:space="preserve">Arvestades teadaolevat informatsiooni (asukoht </t>
    </r>
    <r>
      <rPr>
        <sz val="10"/>
        <rFont val="Arial"/>
        <family val="0"/>
      </rPr>
      <t>vanemate lao- ja tootmishoonete piirkonnas</t>
    </r>
    <r>
      <rPr>
        <sz val="10"/>
        <rFont val="Arial"/>
        <family val="0"/>
      </rPr>
      <t xml:space="preserve">, </t>
    </r>
    <r>
      <rPr>
        <sz val="10"/>
        <rFont val="Arial"/>
        <family val="0"/>
      </rPr>
      <t>üldplaneering sätestab ala juhtfunktsiooniks äri- ja tootmismaa, samas hetkel on tegemist piirkonnaga, kus uute lao- ja tootmishoonete ehitusmaksumus ületab vara turuväärtust, st kinnistule uue hoone rajamine ei ole selle parim kasutus</t>
    </r>
    <r>
      <rPr>
        <sz val="10"/>
        <rFont val="Arial"/>
        <family val="0"/>
      </rPr>
      <t xml:space="preserve">), </t>
    </r>
    <r>
      <rPr>
        <sz val="10"/>
        <rFont val="Arial"/>
        <family val="0"/>
      </rPr>
      <t>võib pidada</t>
    </r>
    <r>
      <rPr>
        <sz val="10"/>
        <rFont val="Arial"/>
        <family val="0"/>
      </rPr>
      <t xml:space="preserve">  hinnatava vara parimaks kasutuseks </t>
    </r>
    <r>
      <rPr>
        <sz val="10"/>
        <rFont val="Arial"/>
        <family val="0"/>
      </rPr>
      <t>selle hetkekasutuse jätkamist</t>
    </r>
    <r>
      <rPr>
        <sz val="10"/>
        <rFont val="Arial"/>
        <family val="0"/>
      </rPr>
      <t>.</t>
    </r>
    <r>
      <rPr>
        <sz val="10"/>
        <rFont val="Arial"/>
        <family val="0"/>
      </rPr>
      <t xml:space="preserve"> Pikemas perspektiivis, kui turuolukord on selleks soodne, võib kaaluda uue lao- ja/või tootmishoone rajamist.</t>
    </r>
  </si>
  <si>
    <t>tegemist ei ole vaba turu tingimustes müüdud kinnistuga (enampakkumine)</t>
  </si>
  <si>
    <t>hinnatavast varast liiga erinev tehing</t>
  </si>
  <si>
    <t>võttes arvesse hinnatava vara parimat kasutust, liiga erinev tehing (kehtiva detaili kohaselt ärimaa, paiknemine aktiivses büroopiirkonnas)</t>
  </si>
  <si>
    <t>tegemist ei ole vaba turu tingimustes müüdud kinnistuga (teostatud seotud osapoolte vahel)</t>
  </si>
  <si>
    <t>tegemist ei ole vaba turu tingimustes müüdud kinnistuga (erihuvi)</t>
  </si>
  <si>
    <t>tegemist on harva vaba turu tingimustes müüdava varaga, liiga erinev tehing (võimalik spekulatiivne huvi)</t>
  </si>
  <si>
    <r>
      <rPr>
        <sz val="10"/>
        <rFont val="Arial"/>
        <family val="0"/>
      </rPr>
      <t>Kuna turuanalüüsi tulemusel on teada, et turuosalised teevad enda otsuseid antud turusektoris lähtuvalt hoone SNP-le</t>
    </r>
    <r>
      <rPr>
        <sz val="10"/>
        <rFont val="Arial"/>
        <family val="0"/>
      </rPr>
      <t xml:space="preserve">, siis on võrdlusühikuks valitud tehingu hind taandatuna </t>
    </r>
    <r>
      <rPr>
        <sz val="10"/>
        <rFont val="Arial"/>
        <family val="0"/>
      </rPr>
      <t>hoone</t>
    </r>
    <r>
      <rPr>
        <sz val="10"/>
        <rFont val="Arial"/>
        <family val="0"/>
      </rPr>
      <t xml:space="preserve"> suletud </t>
    </r>
    <r>
      <rPr>
        <sz val="10"/>
        <rFont val="Arial"/>
        <family val="0"/>
      </rPr>
      <t>neto</t>
    </r>
    <r>
      <rPr>
        <sz val="10"/>
        <rFont val="Arial"/>
        <family val="0"/>
      </rPr>
      <t>pinnale.</t>
    </r>
  </si>
  <si>
    <t>Turuväärtuse hindamine, NB! Väärtuse kuupäevaks on 01.10.17</t>
  </si>
  <si>
    <t>Võrdlustehing nr. 4</t>
  </si>
  <si>
    <t>Võrdlustehing nr.  6</t>
  </si>
  <si>
    <t>Võrdlustehing nr. 11</t>
  </si>
  <si>
    <t>sept 17</t>
  </si>
  <si>
    <t>jaan 17</t>
  </si>
  <si>
    <t>aprill 17</t>
  </si>
  <si>
    <t>hinnad on vahepeal mõnevõrra tõusnud</t>
  </si>
  <si>
    <t>1) Hoone SNP</t>
  </si>
  <si>
    <r>
      <t xml:space="preserve">2) </t>
    </r>
    <r>
      <rPr>
        <sz val="10"/>
        <rFont val="Arial"/>
        <family val="0"/>
      </rPr>
      <t>Küttesüsteemi</t>
    </r>
    <r>
      <rPr>
        <sz val="10"/>
        <rFont val="Arial"/>
        <family val="0"/>
      </rPr>
      <t xml:space="preserve"> olemasolu</t>
    </r>
  </si>
  <si>
    <r>
      <t>Hoone</t>
    </r>
    <r>
      <rPr>
        <sz val="10"/>
        <rFont val="Arial"/>
        <family val="0"/>
      </rPr>
      <t xml:space="preserve"> SNP</t>
    </r>
    <r>
      <rPr>
        <sz val="10"/>
        <rFont val="Arial"/>
        <family val="0"/>
      </rPr>
      <t>, m</t>
    </r>
    <r>
      <rPr>
        <sz val="10"/>
        <rFont val="Calibri"/>
        <family val="2"/>
      </rPr>
      <t>²</t>
    </r>
  </si>
  <si>
    <t>suurem, pinnaühiku hind madalam</t>
  </si>
  <si>
    <t>Küttesüsteemi olemasolu</t>
  </si>
  <si>
    <t>parem</t>
  </si>
  <si>
    <t>Küttesüsteemita hooned on keskmiselt ca 10% odavamad kui küttesüsteemiga hooned</t>
  </si>
  <si>
    <t>Hoone konstruktsioon</t>
  </si>
  <si>
    <t>metall</t>
  </si>
  <si>
    <t>kivi</t>
  </si>
  <si>
    <t>segakonstruktsioon</t>
  </si>
  <si>
    <t>Metallkonstruktsioonil hooned on 10% võrra vähemhinnatud kui kivikonstruktsioonil hooned ning segakonstruktsioonil hooned 5% võrra vähemhinnatud kui kivikonstruktsioonil hooned</t>
  </si>
  <si>
    <t>Hindamisel arvestatakse mastaabiefekti põhimõtet - suurema hoone suletud netopindalale taandatud hinnad on madalamad kui väiksema SNP kinnistutel ja vastupidi (hoone SNP on 200 – 500 m²: mastaabiefekti ei teki, hoone SNP on 500 – 700 m², pinnaühiku hind 5% madalam)</t>
  </si>
  <si>
    <t>Trassid</t>
  </si>
  <si>
    <t>lokaalsed</t>
  </si>
  <si>
    <t>tsentraalsed</t>
  </si>
  <si>
    <t>Tsentraalsete trasside olemasolu piirkonnas suurendab vara väärtust 10% võrra</t>
  </si>
  <si>
    <t>3) Hoone konstruktsioon</t>
  </si>
  <si>
    <t>4) Trassid</t>
  </si>
  <si>
    <t>2017.a I kvartalis olid hinnad stabiilsed, II kvartalis toimus lao- ja tootmispindadega hoonestatud kinnistute osas 5% tõus ning III kvartalis olid hinnad taas stabiilsed</t>
  </si>
  <si>
    <r>
      <t>Ajaldatud tehingu hind €/m</t>
    </r>
    <r>
      <rPr>
        <b/>
        <sz val="10"/>
        <color indexed="8"/>
        <rFont val="Calibri"/>
        <family val="2"/>
      </rPr>
      <t>²</t>
    </r>
    <r>
      <rPr>
        <b/>
        <sz val="10"/>
        <color indexed="8"/>
        <rFont val="Arial"/>
        <family val="2"/>
      </rPr>
      <t>SNP</t>
    </r>
  </si>
  <si>
    <t>Summaarne kohandus, €/m²SNP</t>
  </si>
  <si>
    <t>Kohandatud tehingu hind, €/m²SNP</t>
  </si>
  <si>
    <t>Kaalutud tehingu hinnad, €/m²SNP</t>
  </si>
  <si>
    <t>Kaalutud keskmine kohandatud tehingu hind, €/m²SNP</t>
  </si>
  <si>
    <t>Kaalude andmisel on suurim kaal antud võrdlustehingule nr. 11, sest seda on kohandtud kõige vähem, väikseim kaal on antud 6. võrdlustehingule, sest seda on kohandatud kõige enam.</t>
  </si>
  <si>
    <t>Hoonestusõiguse tasu</t>
  </si>
  <si>
    <t>Vastavalt esitatud infole tasuti 30.11.2004 sõlmitud hoonestusõiguse seadmise lepingu kohaselt kogu hoonestusõiguse tasu summas 25 564,6 eurot kogu perioodi eest ette, mistõttu täiendavad maksekohustused hoonestusõiguse perioodi jooksul puuduvad. Turuinfona on teada, et hoonestusõigus omandivormina omab kinnistu väärtusele negatiivset mõju juhul, kui iga-aastane hoonestusõiguse tasu moodustab üle 5% kinnistu turuväärtusest. Tulenevalt eelnevast ei oma vara omandivorm negatiivset mõju vara turuväärtusele ja sellega hindamisel ei arvestata.</t>
  </si>
  <si>
    <t>Hinnatava vara turuväärtus avaldub hoone suletud netopinna ja kaalutud keskmise kohandatud pinnaühiku hinna korrutise:</t>
  </si>
  <si>
    <t>Kuna on teada, et tootmis- ja laopindade turg on madalama efektiivsusega, siis on käesoleva hindamise täpsusasete madalam kui see on elukondliku kinnisvara puhul (+/- 10%).</t>
  </si>
  <si>
    <t>hinnatavast varast liiga erinev tehing (hoonestusõigusega koormatud kinnistu, st maa, mille turuväärtus kujuneb läbi HÕ tasu)</t>
  </si>
  <si>
    <t>Seega on hinnatava vara turuväärtus väärtuse kuupäeval: 116 553 eurot ehk ümardatult 117 000 eurot (285 €/m² taandatuna hoone SNP-le).</t>
  </si>
  <si>
    <t xml:space="preserve">Hinnatava vara turuväärtus taandatuna hoone suletud netopinnale on kõrgem kui võrdlustehingute aritmeetiline ja mediaankeskmine kohandatud tehingu hind. </t>
  </si>
</sst>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0.000000"/>
    <numFmt numFmtId="193" formatCode="#,##0.000000000"/>
    <numFmt numFmtId="194" formatCode="0.000000"/>
    <numFmt numFmtId="195" formatCode="#,##0.0"/>
    <numFmt numFmtId="196" formatCode="&quot;Jah&quot;;&quot;Jah&quot;;&quot;Ei&quot;"/>
    <numFmt numFmtId="197" formatCode="&quot;Tõene&quot;;&quot;Tõene&quot;;&quot;Väär&quot;"/>
    <numFmt numFmtId="198" formatCode="&quot;Sees&quot;;&quot;Sees&quot;;&quot;Väljas&quot;"/>
    <numFmt numFmtId="199" formatCode="#,##0\ &quot;€&quot;"/>
    <numFmt numFmtId="200" formatCode="[$-425]d\.\ mmmm\ yyyy&quot;. a.&quot;"/>
    <numFmt numFmtId="201" formatCode="dd\.mm\.yy;@"/>
    <numFmt numFmtId="202" formatCode="[$-425]dddd\,\ d\.\ mmmm\ yyyy"/>
    <numFmt numFmtId="203" formatCode="0.00000"/>
    <numFmt numFmtId="204" formatCode="0.0000"/>
    <numFmt numFmtId="205" formatCode="0.000"/>
    <numFmt numFmtId="206" formatCode="0.0%"/>
    <numFmt numFmtId="207" formatCode="0.0"/>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2"/>
    </font>
    <font>
      <u val="single"/>
      <sz val="10"/>
      <color indexed="36"/>
      <name val="Arial"/>
      <family val="2"/>
    </font>
    <font>
      <sz val="14"/>
      <color indexed="10"/>
      <name val="Arial"/>
      <family val="2"/>
    </font>
    <font>
      <sz val="10"/>
      <name val="Calibri"/>
      <family val="2"/>
    </font>
    <font>
      <b/>
      <sz val="10"/>
      <color indexed="8"/>
      <name val="Calibri"/>
      <family val="2"/>
    </font>
    <font>
      <sz val="9"/>
      <name val="Tahoma"/>
      <family val="0"/>
    </font>
    <font>
      <b/>
      <sz val="9"/>
      <name val="Tahoma"/>
      <family val="0"/>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8"/>
      <name val="Arial"/>
      <family val="2"/>
    </font>
  </fonts>
  <fills count="4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style="thin">
        <color indexed="18"/>
      </top>
      <bottom style="double">
        <color indexed="18"/>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29"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2" borderId="0" applyNumberFormat="0" applyBorder="0" applyAlignment="0" applyProtection="0"/>
    <xf numFmtId="0" fontId="44" fillId="30" borderId="0" applyNumberFormat="0" applyBorder="0" applyAlignment="0" applyProtection="0"/>
    <xf numFmtId="0" fontId="45"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46" fillId="32" borderId="6" applyNumberFormat="0" applyAlignment="0" applyProtection="0"/>
    <xf numFmtId="0" fontId="12" fillId="0" borderId="7" applyNumberFormat="0" applyFill="0" applyAlignment="0" applyProtection="0"/>
    <xf numFmtId="0" fontId="13" fillId="2" borderId="0" applyNumberFormat="0" applyBorder="0" applyAlignment="0" applyProtection="0"/>
    <xf numFmtId="0" fontId="1" fillId="3" borderId="8" applyNumberFormat="0" applyFont="0" applyAlignment="0" applyProtection="0"/>
    <xf numFmtId="0" fontId="14" fillId="2" borderId="9" applyNumberFormat="0" applyAlignment="0" applyProtection="0"/>
    <xf numFmtId="0" fontId="47" fillId="0" borderId="10"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50" fillId="0" borderId="0" applyNumberFormat="0" applyFill="0" applyBorder="0" applyAlignment="0" applyProtection="0"/>
    <xf numFmtId="0" fontId="51" fillId="39" borderId="13" applyNumberFormat="0" applyAlignment="0" applyProtection="0"/>
    <xf numFmtId="0" fontId="15" fillId="0" borderId="0" applyNumberFormat="0" applyFill="0" applyBorder="0" applyAlignment="0" applyProtection="0"/>
    <xf numFmtId="0" fontId="14" fillId="0" borderId="14" applyNumberFormat="0" applyFill="0" applyAlignment="0" applyProtection="0"/>
    <xf numFmtId="0" fontId="52" fillId="40" borderId="15" applyNumberFormat="0" applyAlignment="0" applyProtection="0"/>
    <xf numFmtId="0" fontId="16" fillId="0" borderId="0" applyNumberFormat="0" applyFill="0" applyBorder="0" applyAlignment="0" applyProtection="0"/>
  </cellStyleXfs>
  <cellXfs count="152">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6" xfId="0" applyFill="1" applyBorder="1" applyAlignment="1">
      <alignment/>
    </xf>
    <xf numFmtId="0" fontId="23" fillId="0" borderId="17" xfId="0" applyFont="1" applyFill="1" applyBorder="1" applyAlignment="1">
      <alignment/>
    </xf>
    <xf numFmtId="0" fontId="0" fillId="0" borderId="18" xfId="0" applyFill="1" applyBorder="1" applyAlignment="1">
      <alignment/>
    </xf>
    <xf numFmtId="0" fontId="0" fillId="2" borderId="19" xfId="0" applyFill="1" applyBorder="1" applyAlignment="1">
      <alignment/>
    </xf>
    <xf numFmtId="3" fontId="0" fillId="0" borderId="19" xfId="0" applyNumberForma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vertical="center"/>
    </xf>
    <xf numFmtId="0" fontId="25" fillId="0" borderId="18" xfId="0" applyFont="1" applyFill="1" applyBorder="1" applyAlignment="1">
      <alignment/>
    </xf>
    <xf numFmtId="0" fontId="25" fillId="2" borderId="19" xfId="0" applyFont="1" applyFill="1" applyBorder="1" applyAlignment="1">
      <alignment/>
    </xf>
    <xf numFmtId="0" fontId="25" fillId="0" borderId="19" xfId="0" applyFont="1" applyFill="1" applyBorder="1" applyAlignment="1">
      <alignment horizontal="center"/>
    </xf>
    <xf numFmtId="9" fontId="25" fillId="0" borderId="19" xfId="0" applyNumberFormat="1" applyFont="1" applyFill="1" applyBorder="1" applyAlignment="1">
      <alignment/>
    </xf>
    <xf numFmtId="0" fontId="25" fillId="0" borderId="19" xfId="0" applyFont="1" applyFill="1" applyBorder="1" applyAlignment="1">
      <alignment horizontal="center" vertical="center"/>
    </xf>
    <xf numFmtId="9" fontId="0" fillId="0" borderId="19" xfId="0" applyNumberFormat="1" applyFill="1" applyBorder="1" applyAlignment="1">
      <alignment/>
    </xf>
    <xf numFmtId="0" fontId="0" fillId="2" borderId="21" xfId="0" applyFill="1" applyBorder="1" applyAlignment="1">
      <alignment/>
    </xf>
    <xf numFmtId="0" fontId="0" fillId="0" borderId="21" xfId="0" applyFill="1" applyBorder="1" applyAlignment="1">
      <alignment/>
    </xf>
    <xf numFmtId="0" fontId="0" fillId="0" borderId="22" xfId="0" applyFill="1" applyBorder="1" applyAlignment="1">
      <alignment/>
    </xf>
    <xf numFmtId="0" fontId="14" fillId="0" borderId="0" xfId="0" applyFont="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0" fontId="0" fillId="2" borderId="19" xfId="0" applyFont="1" applyFill="1" applyBorder="1" applyAlignment="1">
      <alignment/>
    </xf>
    <xf numFmtId="3" fontId="19" fillId="0" borderId="19" xfId="0" applyNumberFormat="1" applyFont="1" applyFill="1" applyBorder="1" applyAlignment="1">
      <alignment/>
    </xf>
    <xf numFmtId="3" fontId="26" fillId="0" borderId="19" xfId="0" applyNumberFormat="1" applyFont="1" applyFill="1" applyBorder="1" applyAlignment="1">
      <alignment horizontal="center"/>
    </xf>
    <xf numFmtId="0" fontId="27" fillId="0" borderId="18" xfId="0" applyFont="1" applyFill="1" applyBorder="1" applyAlignment="1">
      <alignment wrapText="1"/>
    </xf>
    <xf numFmtId="9" fontId="26" fillId="0" borderId="19" xfId="0" applyNumberFormat="1" applyFont="1" applyFill="1" applyBorder="1" applyAlignment="1">
      <alignment/>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0" borderId="0" xfId="0" applyAlignment="1">
      <alignment horizontal="left"/>
    </xf>
    <xf numFmtId="0" fontId="0" fillId="0" borderId="0" xfId="0" applyBorder="1" applyAlignment="1">
      <alignment/>
    </xf>
    <xf numFmtId="0" fontId="22" fillId="0" borderId="18" xfId="0" applyFont="1" applyFill="1" applyBorder="1" applyAlignment="1">
      <alignment horizontal="center"/>
    </xf>
    <xf numFmtId="0" fontId="22" fillId="0" borderId="26" xfId="0" applyFont="1" applyFill="1" applyBorder="1" applyAlignment="1">
      <alignment horizontal="center"/>
    </xf>
    <xf numFmtId="0" fontId="22" fillId="0" borderId="0" xfId="0" applyFont="1" applyFill="1" applyBorder="1" applyAlignment="1">
      <alignment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Alignment="1">
      <alignment/>
    </xf>
    <xf numFmtId="0" fontId="22" fillId="0" borderId="0" xfId="0" applyFont="1" applyFill="1" applyBorder="1" applyAlignment="1">
      <alignment horizontal="justify"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0" fontId="0" fillId="0" borderId="0" xfId="0" applyFont="1" applyAlignment="1">
      <alignment/>
    </xf>
    <xf numFmtId="0" fontId="31" fillId="0" borderId="0" xfId="0" applyFont="1" applyAlignment="1">
      <alignment/>
    </xf>
    <xf numFmtId="9" fontId="25" fillId="0" borderId="19" xfId="0" applyNumberFormat="1" applyFont="1" applyFill="1" applyBorder="1" applyAlignment="1">
      <alignment/>
    </xf>
    <xf numFmtId="3" fontId="25" fillId="0" borderId="19" xfId="0" applyNumberFormat="1" applyFont="1" applyFill="1" applyBorder="1" applyAlignment="1">
      <alignment/>
    </xf>
    <xf numFmtId="199" fontId="0" fillId="0" borderId="0" xfId="0" applyNumberFormat="1" applyAlignment="1">
      <alignment horizontal="left"/>
    </xf>
    <xf numFmtId="0" fontId="24" fillId="0" borderId="0" xfId="0" applyFont="1" applyAlignment="1">
      <alignment/>
    </xf>
    <xf numFmtId="0" fontId="0" fillId="0" borderId="19" xfId="0" applyFont="1" applyBorder="1" applyAlignment="1">
      <alignment/>
    </xf>
    <xf numFmtId="0" fontId="0" fillId="0" borderId="0" xfId="0" applyFont="1" applyAlignment="1">
      <alignment/>
    </xf>
    <xf numFmtId="0" fontId="0" fillId="0" borderId="19" xfId="0" applyFont="1" applyBorder="1" applyAlignment="1">
      <alignment/>
    </xf>
    <xf numFmtId="0" fontId="0" fillId="0" borderId="18" xfId="0" applyFont="1" applyFill="1" applyBorder="1" applyAlignment="1">
      <alignment/>
    </xf>
    <xf numFmtId="0" fontId="14" fillId="0" borderId="26" xfId="0" applyFont="1" applyFill="1" applyBorder="1" applyAlignment="1">
      <alignment/>
    </xf>
    <xf numFmtId="0" fontId="0" fillId="0" borderId="19" xfId="0" applyFont="1" applyFill="1" applyBorder="1" applyAlignment="1">
      <alignment vertical="center" wrapText="1"/>
    </xf>
    <xf numFmtId="0" fontId="25" fillId="0" borderId="19" xfId="0" applyFont="1" applyFill="1" applyBorder="1" applyAlignment="1">
      <alignment horizontal="center" wrapText="1"/>
    </xf>
    <xf numFmtId="2" fontId="0" fillId="0" borderId="19" xfId="0" applyNumberFormat="1" applyFill="1" applyBorder="1" applyAlignment="1">
      <alignment/>
    </xf>
    <xf numFmtId="0" fontId="0" fillId="2" borderId="27"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xf>
    <xf numFmtId="0" fontId="0" fillId="0" borderId="0" xfId="0" applyFont="1" applyAlignment="1">
      <alignment/>
    </xf>
    <xf numFmtId="49" fontId="0" fillId="0" borderId="19" xfId="0" applyNumberFormat="1" applyFont="1" applyFill="1" applyBorder="1" applyAlignment="1">
      <alignment horizontal="right"/>
    </xf>
    <xf numFmtId="0" fontId="0" fillId="0" borderId="19" xfId="0" applyFont="1" applyFill="1" applyBorder="1" applyAlignment="1">
      <alignment vertical="center" wrapText="1"/>
    </xf>
    <xf numFmtId="0" fontId="14" fillId="0" borderId="0" xfId="0" applyFont="1" applyFill="1" applyBorder="1" applyAlignment="1">
      <alignment/>
    </xf>
    <xf numFmtId="4" fontId="14" fillId="0" borderId="0" xfId="0" applyNumberFormat="1" applyFont="1" applyFill="1" applyBorder="1" applyAlignment="1">
      <alignment/>
    </xf>
    <xf numFmtId="0" fontId="0" fillId="0" borderId="0" xfId="0" applyFill="1" applyBorder="1" applyAlignment="1">
      <alignment/>
    </xf>
    <xf numFmtId="0" fontId="0" fillId="0" borderId="18" xfId="0" applyFont="1" applyFill="1" applyBorder="1" applyAlignment="1">
      <alignment/>
    </xf>
    <xf numFmtId="49" fontId="25" fillId="0" borderId="19" xfId="0" applyNumberFormat="1" applyFont="1" applyFill="1" applyBorder="1" applyAlignment="1">
      <alignment horizontal="center" wrapText="1"/>
    </xf>
    <xf numFmtId="0" fontId="0" fillId="0" borderId="19" xfId="0" applyFont="1" applyFill="1" applyBorder="1" applyAlignment="1">
      <alignment/>
    </xf>
    <xf numFmtId="3" fontId="19" fillId="0" borderId="19" xfId="0" applyNumberFormat="1" applyFont="1" applyFill="1" applyBorder="1" applyAlignment="1">
      <alignment/>
    </xf>
    <xf numFmtId="0" fontId="0" fillId="0" borderId="18" xfId="0" applyFont="1" applyFill="1" applyBorder="1" applyAlignment="1">
      <alignment/>
    </xf>
    <xf numFmtId="49" fontId="0" fillId="0" borderId="19" xfId="0" applyNumberFormat="1" applyFont="1" applyFill="1" applyBorder="1" applyAlignment="1">
      <alignment/>
    </xf>
    <xf numFmtId="195" fontId="14" fillId="0" borderId="19" xfId="0" applyNumberFormat="1" applyFont="1" applyFill="1" applyBorder="1" applyAlignment="1">
      <alignment/>
    </xf>
    <xf numFmtId="195" fontId="14" fillId="0" borderId="21" xfId="0" applyNumberFormat="1" applyFont="1" applyFill="1" applyBorder="1" applyAlignment="1">
      <alignment/>
    </xf>
    <xf numFmtId="195" fontId="25" fillId="0" borderId="19" xfId="0" applyNumberFormat="1" applyFont="1" applyFill="1" applyBorder="1" applyAlignment="1">
      <alignment/>
    </xf>
    <xf numFmtId="195" fontId="0" fillId="0" borderId="19" xfId="0" applyNumberFormat="1" applyFill="1" applyBorder="1" applyAlignment="1">
      <alignment/>
    </xf>
    <xf numFmtId="195" fontId="27" fillId="0" borderId="19" xfId="0" applyNumberFormat="1" applyFont="1" applyFill="1" applyBorder="1" applyAlignment="1">
      <alignment/>
    </xf>
    <xf numFmtId="0" fontId="24" fillId="0" borderId="0" xfId="0" applyFont="1" applyAlignment="1">
      <alignment/>
    </xf>
    <xf numFmtId="0" fontId="0" fillId="0" borderId="0" xfId="0" applyFont="1" applyAlignment="1">
      <alignment/>
    </xf>
    <xf numFmtId="207" fontId="0" fillId="0" borderId="19" xfId="0" applyNumberFormat="1" applyFont="1" applyBorder="1" applyAlignment="1">
      <alignment/>
    </xf>
    <xf numFmtId="207" fontId="0" fillId="0" borderId="19" xfId="0" applyNumberFormat="1" applyBorder="1" applyAlignment="1">
      <alignment/>
    </xf>
    <xf numFmtId="0" fontId="21" fillId="0" borderId="19" xfId="0" applyFont="1" applyFill="1" applyBorder="1" applyAlignment="1">
      <alignment horizontal="left"/>
    </xf>
    <xf numFmtId="0" fontId="21" fillId="0" borderId="20" xfId="0" applyFont="1" applyFill="1" applyBorder="1" applyAlignment="1">
      <alignment horizontal="left"/>
    </xf>
    <xf numFmtId="0" fontId="28" fillId="0" borderId="17" xfId="0" applyFont="1" applyFill="1" applyBorder="1" applyAlignment="1">
      <alignment horizontal="left" vertical="center"/>
    </xf>
    <xf numFmtId="0" fontId="28" fillId="0" borderId="30" xfId="0" applyFont="1" applyFill="1" applyBorder="1" applyAlignment="1">
      <alignment horizontal="left" vertical="center"/>
    </xf>
    <xf numFmtId="0" fontId="0" fillId="41" borderId="24" xfId="0" applyFont="1" applyFill="1" applyBorder="1" applyAlignment="1">
      <alignment horizontal="left" wrapText="1"/>
    </xf>
    <xf numFmtId="0" fontId="0" fillId="41" borderId="25" xfId="0" applyFont="1" applyFill="1" applyBorder="1" applyAlignment="1">
      <alignment horizontal="left" wrapText="1"/>
    </xf>
    <xf numFmtId="0" fontId="0" fillId="41" borderId="31" xfId="0" applyFont="1" applyFill="1" applyBorder="1" applyAlignment="1">
      <alignment horizontal="left" wrapText="1"/>
    </xf>
    <xf numFmtId="0" fontId="0" fillId="41" borderId="32" xfId="0" applyFont="1" applyFill="1" applyBorder="1" applyAlignment="1">
      <alignment horizontal="left" wrapText="1"/>
    </xf>
    <xf numFmtId="0" fontId="0" fillId="41" borderId="33" xfId="0" applyFont="1" applyFill="1" applyBorder="1" applyAlignment="1">
      <alignment horizontal="left" wrapText="1"/>
    </xf>
    <xf numFmtId="0" fontId="21" fillId="0" borderId="27" xfId="0" applyFont="1" applyFill="1" applyBorder="1" applyAlignment="1">
      <alignment horizontal="left"/>
    </xf>
    <xf numFmtId="0" fontId="21" fillId="0" borderId="28" xfId="0" applyFont="1" applyFill="1" applyBorder="1" applyAlignment="1">
      <alignment horizontal="left"/>
    </xf>
    <xf numFmtId="0" fontId="21" fillId="0" borderId="29" xfId="0" applyFont="1" applyFill="1" applyBorder="1" applyAlignment="1">
      <alignment horizontal="left"/>
    </xf>
    <xf numFmtId="0" fontId="0" fillId="0" borderId="23" xfId="0" applyFont="1" applyFill="1" applyBorder="1" applyAlignment="1">
      <alignment horizontal="left"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0" fillId="0" borderId="33"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34" xfId="0" applyFill="1" applyBorder="1" applyAlignment="1">
      <alignment horizontal="left"/>
    </xf>
    <xf numFmtId="0" fontId="0" fillId="2" borderId="0" xfId="0" applyFill="1" applyBorder="1" applyAlignment="1">
      <alignment horizontal="left"/>
    </xf>
    <xf numFmtId="0" fontId="0" fillId="2" borderId="35" xfId="0" applyFill="1" applyBorder="1" applyAlignment="1">
      <alignment horizontal="left"/>
    </xf>
    <xf numFmtId="0" fontId="0" fillId="2" borderId="31" xfId="0" applyFill="1" applyBorder="1" applyAlignment="1">
      <alignment horizontal="left"/>
    </xf>
    <xf numFmtId="0" fontId="0" fillId="2" borderId="32" xfId="0" applyFill="1" applyBorder="1" applyAlignment="1">
      <alignment horizontal="left"/>
    </xf>
    <xf numFmtId="0" fontId="0" fillId="2" borderId="33" xfId="0"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27"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xf>
    <xf numFmtId="0" fontId="0" fillId="0" borderId="27"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23" fillId="0" borderId="36" xfId="0" applyFont="1" applyFill="1" applyBorder="1" applyAlignment="1">
      <alignment horizontal="left"/>
    </xf>
    <xf numFmtId="0" fontId="23" fillId="0" borderId="37" xfId="0" applyFont="1" applyFill="1" applyBorder="1" applyAlignment="1">
      <alignment horizontal="left"/>
    </xf>
    <xf numFmtId="0" fontId="23" fillId="0" borderId="38" xfId="0" applyFont="1" applyFill="1" applyBorder="1" applyAlignment="1">
      <alignment horizontal="left"/>
    </xf>
    <xf numFmtId="0" fontId="0" fillId="0" borderId="27" xfId="0" applyFont="1"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left"/>
    </xf>
    <xf numFmtId="0" fontId="0" fillId="2" borderId="34" xfId="0" applyFill="1" applyBorder="1" applyAlignment="1">
      <alignment horizontal="center"/>
    </xf>
    <xf numFmtId="0" fontId="0" fillId="2" borderId="0" xfId="0" applyFill="1" applyBorder="1" applyAlignment="1">
      <alignment horizontal="center"/>
    </xf>
    <xf numFmtId="0" fontId="0" fillId="2" borderId="35"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0" borderId="0" xfId="0" applyFont="1" applyBorder="1" applyAlignment="1">
      <alignment horizontal="left" wrapText="1"/>
    </xf>
    <xf numFmtId="0" fontId="0" fillId="0" borderId="0" xfId="0"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0" fillId="42" borderId="27" xfId="0" applyFont="1"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1" borderId="23" xfId="0" applyFont="1" applyFill="1" applyBorder="1" applyAlignment="1">
      <alignment horizontal="left" wrapText="1"/>
    </xf>
    <xf numFmtId="0" fontId="0" fillId="0" borderId="19" xfId="0" applyFont="1" applyBorder="1" applyAlignment="1">
      <alignment/>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alb" xfId="67"/>
    <cellStyle name="Hea" xfId="68"/>
    <cellStyle name="Heading 1" xfId="69"/>
    <cellStyle name="Heading 2" xfId="70"/>
    <cellStyle name="Heading 3" xfId="71"/>
    <cellStyle name="Heading 4" xfId="72"/>
    <cellStyle name="Hyperlink" xfId="73"/>
    <cellStyle name="Input" xfId="74"/>
    <cellStyle name="Kontrolli lahtrit" xfId="75"/>
    <cellStyle name="Linked Cell" xfId="76"/>
    <cellStyle name="Neutral" xfId="77"/>
    <cellStyle name="Note" xfId="78"/>
    <cellStyle name="Output" xfId="79"/>
    <cellStyle name="Pealkiri 1" xfId="80"/>
    <cellStyle name="Pealkiri 2" xfId="81"/>
    <cellStyle name="Pealkiri 3" xfId="82"/>
    <cellStyle name="Pealkiri 4" xfId="83"/>
    <cellStyle name="Percent" xfId="84"/>
    <cellStyle name="Rõhk1" xfId="85"/>
    <cellStyle name="Rõhk2" xfId="86"/>
    <cellStyle name="Rõhk3" xfId="87"/>
    <cellStyle name="Rõhk4" xfId="88"/>
    <cellStyle name="Rõhk5" xfId="89"/>
    <cellStyle name="Rõhk6" xfId="90"/>
    <cellStyle name="Selgitav tekst" xfId="91"/>
    <cellStyle name="Sisestus" xfId="92"/>
    <cellStyle name="Title" xfId="93"/>
    <cellStyle name="Total" xfId="94"/>
    <cellStyle name="Väljund" xfId="95"/>
    <cellStyle name="Warning Text"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N85"/>
  <sheetViews>
    <sheetView tabSelected="1" workbookViewId="0" topLeftCell="A38">
      <selection activeCell="C27" sqref="C27:G27"/>
    </sheetView>
  </sheetViews>
  <sheetFormatPr defaultColWidth="8.8515625" defaultRowHeight="12.75"/>
  <cols>
    <col min="1" max="1" width="2.421875" style="0" customWidth="1"/>
    <col min="2" max="2" width="49.28125" style="0" customWidth="1"/>
    <col min="3" max="3" width="20.140625" style="0" customWidth="1"/>
    <col min="4" max="4" width="19.421875" style="0" customWidth="1"/>
    <col min="5" max="5" width="19.140625" style="0" customWidth="1"/>
    <col min="6" max="6" width="20.00390625" style="0" customWidth="1"/>
    <col min="7" max="7" width="14.7109375" style="0" customWidth="1"/>
    <col min="8" max="8" width="13.8515625" style="0" customWidth="1"/>
    <col min="9" max="9" width="10.7109375" style="0" customWidth="1"/>
    <col min="10" max="10" width="14.00390625" style="0" customWidth="1"/>
    <col min="11" max="11" width="83.421875" style="0" customWidth="1"/>
    <col min="12" max="12" width="10.140625" style="0" customWidth="1"/>
    <col min="13" max="13" width="11.8515625" style="0" customWidth="1"/>
    <col min="14" max="14" width="48.7109375" style="0" customWidth="1"/>
  </cols>
  <sheetData>
    <row r="2" ht="18">
      <c r="B2" s="54" t="s">
        <v>22</v>
      </c>
    </row>
    <row r="4" ht="15">
      <c r="B4" s="1" t="s">
        <v>14</v>
      </c>
    </row>
    <row r="5" ht="16.5" customHeight="1">
      <c r="B5" s="70" t="s">
        <v>42</v>
      </c>
    </row>
    <row r="7" ht="12.75">
      <c r="B7" s="87" t="s">
        <v>84</v>
      </c>
    </row>
    <row r="8" ht="12.75">
      <c r="B8" s="88" t="s">
        <v>85</v>
      </c>
    </row>
    <row r="10" ht="15">
      <c r="B10" s="1" t="s">
        <v>41</v>
      </c>
    </row>
    <row r="11" ht="12.75">
      <c r="B11" s="2" t="s">
        <v>19</v>
      </c>
    </row>
    <row r="12" ht="13.5" thickBot="1"/>
    <row r="13" spans="2:14" s="48" customFormat="1" ht="15.75" customHeight="1">
      <c r="B13" s="45" t="s">
        <v>0</v>
      </c>
      <c r="C13" s="93" t="s">
        <v>18</v>
      </c>
      <c r="D13" s="93"/>
      <c r="E13" s="93"/>
      <c r="F13" s="93"/>
      <c r="G13" s="94"/>
      <c r="H13" s="46"/>
      <c r="I13" s="46"/>
      <c r="J13" s="46"/>
      <c r="K13" s="46"/>
      <c r="L13" s="46"/>
      <c r="M13" s="46"/>
      <c r="N13" s="47"/>
    </row>
    <row r="14" spans="2:14" s="48" customFormat="1" ht="13.5" customHeight="1">
      <c r="B14" s="42">
        <v>1</v>
      </c>
      <c r="C14" s="91" t="s">
        <v>43</v>
      </c>
      <c r="D14" s="91"/>
      <c r="E14" s="91"/>
      <c r="F14" s="91"/>
      <c r="G14" s="92"/>
      <c r="H14" s="44"/>
      <c r="I14" s="44"/>
      <c r="J14" s="44"/>
      <c r="K14" s="49"/>
      <c r="L14" s="50"/>
      <c r="M14" s="51"/>
      <c r="N14" s="52"/>
    </row>
    <row r="15" spans="2:14" s="48" customFormat="1" ht="13.5" customHeight="1">
      <c r="B15" s="42">
        <v>2</v>
      </c>
      <c r="C15" s="91" t="s">
        <v>44</v>
      </c>
      <c r="D15" s="91"/>
      <c r="E15" s="91"/>
      <c r="F15" s="91"/>
      <c r="G15" s="92"/>
      <c r="H15" s="44"/>
      <c r="I15" s="44"/>
      <c r="J15" s="44"/>
      <c r="K15" s="44"/>
      <c r="L15" s="50"/>
      <c r="M15" s="51"/>
      <c r="N15" s="52"/>
    </row>
    <row r="16" spans="2:14" s="48" customFormat="1" ht="13.5" customHeight="1">
      <c r="B16" s="42">
        <v>3</v>
      </c>
      <c r="C16" s="91" t="s">
        <v>33</v>
      </c>
      <c r="D16" s="91"/>
      <c r="E16" s="91"/>
      <c r="F16" s="91"/>
      <c r="G16" s="92"/>
      <c r="H16" s="44"/>
      <c r="I16" s="44"/>
      <c r="J16" s="44"/>
      <c r="K16" s="44"/>
      <c r="L16" s="50"/>
      <c r="M16" s="51"/>
      <c r="N16" s="52"/>
    </row>
    <row r="17" spans="2:14" s="48" customFormat="1" ht="13.5" customHeight="1">
      <c r="B17" s="42">
        <v>4</v>
      </c>
      <c r="C17" s="91" t="s">
        <v>20</v>
      </c>
      <c r="D17" s="91"/>
      <c r="E17" s="91"/>
      <c r="F17" s="91"/>
      <c r="G17" s="92"/>
      <c r="H17" s="44"/>
      <c r="I17" s="44"/>
      <c r="J17" s="44"/>
      <c r="K17" s="44"/>
      <c r="L17" s="50"/>
      <c r="M17" s="51"/>
      <c r="N17" s="52"/>
    </row>
    <row r="18" spans="2:14" s="48" customFormat="1" ht="13.5" customHeight="1">
      <c r="B18" s="42">
        <v>5</v>
      </c>
      <c r="C18" s="91" t="s">
        <v>88</v>
      </c>
      <c r="D18" s="91"/>
      <c r="E18" s="91"/>
      <c r="F18" s="91"/>
      <c r="G18" s="92"/>
      <c r="H18" s="44"/>
      <c r="I18" s="44"/>
      <c r="J18" s="44"/>
      <c r="K18" s="44"/>
      <c r="L18" s="50"/>
      <c r="M18" s="51"/>
      <c r="N18" s="52"/>
    </row>
    <row r="19" spans="2:14" s="48" customFormat="1" ht="13.5" customHeight="1">
      <c r="B19" s="42">
        <v>6</v>
      </c>
      <c r="C19" s="91" t="s">
        <v>20</v>
      </c>
      <c r="D19" s="91"/>
      <c r="E19" s="91"/>
      <c r="F19" s="91"/>
      <c r="G19" s="92"/>
      <c r="H19" s="44"/>
      <c r="I19" s="44"/>
      <c r="J19" s="44"/>
      <c r="K19" s="44"/>
      <c r="L19" s="50"/>
      <c r="M19" s="51"/>
      <c r="N19" s="52"/>
    </row>
    <row r="20" spans="2:14" s="48" customFormat="1" ht="13.5" customHeight="1">
      <c r="B20" s="42">
        <v>7</v>
      </c>
      <c r="C20" s="91" t="s">
        <v>45</v>
      </c>
      <c r="D20" s="91"/>
      <c r="E20" s="91"/>
      <c r="F20" s="91"/>
      <c r="G20" s="92"/>
      <c r="H20" s="44"/>
      <c r="I20" s="44"/>
      <c r="J20" s="44"/>
      <c r="K20" s="44"/>
      <c r="L20" s="50"/>
      <c r="M20" s="51"/>
      <c r="N20" s="52"/>
    </row>
    <row r="21" spans="2:14" s="48" customFormat="1" ht="13.5" customHeight="1">
      <c r="B21" s="42">
        <v>8</v>
      </c>
      <c r="C21" s="91" t="s">
        <v>46</v>
      </c>
      <c r="D21" s="91"/>
      <c r="E21" s="91"/>
      <c r="F21" s="91"/>
      <c r="G21" s="92"/>
      <c r="H21" s="44"/>
      <c r="I21" s="44"/>
      <c r="J21" s="44"/>
      <c r="K21" s="44"/>
      <c r="L21" s="50"/>
      <c r="M21" s="51"/>
      <c r="N21" s="52"/>
    </row>
    <row r="22" spans="2:14" s="48" customFormat="1" ht="13.5" customHeight="1">
      <c r="B22" s="42">
        <v>9</v>
      </c>
      <c r="C22" s="91" t="s">
        <v>44</v>
      </c>
      <c r="D22" s="91"/>
      <c r="E22" s="91"/>
      <c r="F22" s="91"/>
      <c r="G22" s="92"/>
      <c r="H22" s="44"/>
      <c r="I22" s="44"/>
      <c r="J22" s="44"/>
      <c r="K22" s="44"/>
      <c r="L22" s="50"/>
      <c r="M22" s="51"/>
      <c r="N22" s="52"/>
    </row>
    <row r="23" spans="2:14" s="48" customFormat="1" ht="13.5" customHeight="1">
      <c r="B23" s="42">
        <v>10</v>
      </c>
      <c r="C23" s="91" t="s">
        <v>33</v>
      </c>
      <c r="D23" s="91"/>
      <c r="E23" s="91"/>
      <c r="F23" s="91"/>
      <c r="G23" s="92"/>
      <c r="H23" s="44"/>
      <c r="I23" s="44"/>
      <c r="J23" s="44"/>
      <c r="K23" s="44"/>
      <c r="L23" s="50"/>
      <c r="M23" s="51"/>
      <c r="N23" s="52"/>
    </row>
    <row r="24" spans="2:14" s="48" customFormat="1" ht="13.5" customHeight="1">
      <c r="B24" s="42">
        <v>11</v>
      </c>
      <c r="C24" s="91" t="s">
        <v>20</v>
      </c>
      <c r="D24" s="91"/>
      <c r="E24" s="91"/>
      <c r="F24" s="91"/>
      <c r="G24" s="92"/>
      <c r="H24" s="44"/>
      <c r="I24" s="44"/>
      <c r="J24" s="44"/>
      <c r="K24" s="44"/>
      <c r="L24" s="50"/>
      <c r="M24" s="51"/>
      <c r="N24" s="52"/>
    </row>
    <row r="25" spans="2:14" s="48" customFormat="1" ht="13.5" customHeight="1">
      <c r="B25" s="42">
        <v>12</v>
      </c>
      <c r="C25" s="91" t="s">
        <v>44</v>
      </c>
      <c r="D25" s="91"/>
      <c r="E25" s="91"/>
      <c r="F25" s="91"/>
      <c r="G25" s="92"/>
      <c r="H25" s="44"/>
      <c r="I25" s="44"/>
      <c r="J25" s="44"/>
      <c r="K25" s="44"/>
      <c r="L25" s="50"/>
      <c r="M25" s="51"/>
      <c r="N25" s="52"/>
    </row>
    <row r="26" spans="2:14" s="48" customFormat="1" ht="13.5" customHeight="1">
      <c r="B26" s="42">
        <v>13</v>
      </c>
      <c r="C26" s="100" t="s">
        <v>47</v>
      </c>
      <c r="D26" s="101"/>
      <c r="E26" s="101"/>
      <c r="F26" s="101"/>
      <c r="G26" s="102"/>
      <c r="H26" s="44"/>
      <c r="I26" s="44"/>
      <c r="J26" s="44"/>
      <c r="K26" s="44"/>
      <c r="L26" s="50"/>
      <c r="M26" s="51"/>
      <c r="N26" s="52"/>
    </row>
    <row r="27" spans="2:14" s="48" customFormat="1" ht="13.5" customHeight="1">
      <c r="B27" s="42">
        <v>14</v>
      </c>
      <c r="C27" s="91" t="s">
        <v>48</v>
      </c>
      <c r="D27" s="91"/>
      <c r="E27" s="91"/>
      <c r="F27" s="91"/>
      <c r="G27" s="92"/>
      <c r="H27" s="44"/>
      <c r="I27" s="44"/>
      <c r="J27" s="44"/>
      <c r="K27" s="44"/>
      <c r="L27" s="50"/>
      <c r="M27" s="51"/>
      <c r="N27" s="52"/>
    </row>
    <row r="28" spans="2:14" s="48" customFormat="1" ht="13.5" customHeight="1" thickBot="1">
      <c r="B28" s="43">
        <v>15</v>
      </c>
      <c r="C28" s="91" t="s">
        <v>46</v>
      </c>
      <c r="D28" s="91"/>
      <c r="E28" s="91"/>
      <c r="F28" s="91"/>
      <c r="G28" s="92"/>
      <c r="H28" s="44"/>
      <c r="I28" s="44"/>
      <c r="J28" s="44"/>
      <c r="K28" s="44"/>
      <c r="L28" s="50"/>
      <c r="M28" s="51"/>
      <c r="N28" s="52"/>
    </row>
    <row r="29" spans="2:12" ht="12.75">
      <c r="B29" s="24"/>
      <c r="C29" s="25"/>
      <c r="D29" s="26"/>
      <c r="E29" s="26"/>
      <c r="F29" s="27"/>
      <c r="G29" s="25"/>
      <c r="H29" s="31"/>
      <c r="I29" s="28"/>
      <c r="J29" s="28"/>
      <c r="K29" s="29"/>
      <c r="L29" s="30"/>
    </row>
    <row r="30" ht="15">
      <c r="B30" s="1" t="s">
        <v>3</v>
      </c>
    </row>
    <row r="31" spans="2:12" ht="25.5" customHeight="1">
      <c r="B31" s="139" t="s">
        <v>49</v>
      </c>
      <c r="C31" s="140"/>
      <c r="D31" s="140"/>
      <c r="E31" s="140"/>
      <c r="F31" s="140"/>
      <c r="G31" s="140"/>
      <c r="H31" s="140"/>
      <c r="I31" s="140"/>
      <c r="J31" s="140"/>
      <c r="K31" s="140"/>
      <c r="L31" s="3"/>
    </row>
    <row r="33" ht="15">
      <c r="B33" s="1" t="s">
        <v>4</v>
      </c>
    </row>
    <row r="34" spans="2:6" ht="12.75">
      <c r="B34" t="s">
        <v>26</v>
      </c>
      <c r="F34" s="41"/>
    </row>
    <row r="35" spans="2:6" ht="12.75">
      <c r="B35" t="s">
        <v>58</v>
      </c>
      <c r="F35" s="41"/>
    </row>
    <row r="36" ht="12.75">
      <c r="B36" s="70" t="s">
        <v>59</v>
      </c>
    </row>
    <row r="37" ht="12.75">
      <c r="B37" s="70" t="s">
        <v>75</v>
      </c>
    </row>
    <row r="38" ht="12.75">
      <c r="B38" s="70" t="s">
        <v>76</v>
      </c>
    </row>
    <row r="39" spans="2:12" ht="18.75" customHeight="1">
      <c r="B39" s="140" t="s">
        <v>15</v>
      </c>
      <c r="C39" s="140"/>
      <c r="D39" s="140"/>
      <c r="E39" s="140"/>
      <c r="F39" s="140"/>
      <c r="G39" s="140"/>
      <c r="H39" s="140"/>
      <c r="I39" s="140"/>
      <c r="J39" s="140"/>
      <c r="K39" s="140"/>
      <c r="L39" s="3"/>
    </row>
    <row r="41" ht="12.75">
      <c r="B41" s="4" t="s">
        <v>50</v>
      </c>
    </row>
    <row r="42" spans="2:11" ht="13.5" thickBot="1">
      <c r="B42" s="5"/>
      <c r="C42" s="5"/>
      <c r="D42" s="5"/>
      <c r="E42" s="5"/>
      <c r="F42" s="5"/>
      <c r="G42" s="5"/>
      <c r="H42" s="5"/>
      <c r="I42" s="5"/>
      <c r="J42" s="5"/>
      <c r="K42" s="5"/>
    </row>
    <row r="43" spans="2:11" ht="12.75">
      <c r="B43" s="6"/>
      <c r="C43" s="7" t="s">
        <v>27</v>
      </c>
      <c r="D43" s="7" t="s">
        <v>51</v>
      </c>
      <c r="E43" s="7" t="s">
        <v>52</v>
      </c>
      <c r="F43" s="7" t="s">
        <v>53</v>
      </c>
      <c r="G43" s="127" t="s">
        <v>16</v>
      </c>
      <c r="H43" s="128"/>
      <c r="I43" s="128"/>
      <c r="J43" s="128"/>
      <c r="K43" s="129"/>
    </row>
    <row r="44" spans="2:11" ht="12.75">
      <c r="B44" s="62" t="s">
        <v>28</v>
      </c>
      <c r="C44" s="9"/>
      <c r="D44" s="10">
        <v>198000</v>
      </c>
      <c r="E44" s="10">
        <v>196000</v>
      </c>
      <c r="F44" s="10">
        <v>131000</v>
      </c>
      <c r="G44" s="147"/>
      <c r="H44" s="148"/>
      <c r="I44" s="148"/>
      <c r="J44" s="148"/>
      <c r="K44" s="149"/>
    </row>
    <row r="45" spans="2:11" ht="12.75">
      <c r="B45" s="8" t="s">
        <v>1</v>
      </c>
      <c r="C45" s="9"/>
      <c r="D45" s="71" t="s">
        <v>54</v>
      </c>
      <c r="E45" s="71" t="s">
        <v>55</v>
      </c>
      <c r="F45" s="71" t="s">
        <v>56</v>
      </c>
      <c r="G45" s="118"/>
      <c r="H45" s="119"/>
      <c r="I45" s="119"/>
      <c r="J45" s="119"/>
      <c r="K45" s="120"/>
    </row>
    <row r="46" spans="2:11" ht="56.25" customHeight="1">
      <c r="B46" s="13" t="s">
        <v>2</v>
      </c>
      <c r="C46" s="9"/>
      <c r="D46" s="64" t="s">
        <v>34</v>
      </c>
      <c r="E46" s="72" t="s">
        <v>57</v>
      </c>
      <c r="F46" s="72" t="s">
        <v>57</v>
      </c>
      <c r="G46" s="124" t="s">
        <v>77</v>
      </c>
      <c r="H46" s="125"/>
      <c r="I46" s="125"/>
      <c r="J46" s="125"/>
      <c r="K46" s="126"/>
    </row>
    <row r="47" spans="2:11" ht="12.75">
      <c r="B47" s="8" t="s">
        <v>5</v>
      </c>
      <c r="C47" s="9"/>
      <c r="D47" s="55">
        <v>0</v>
      </c>
      <c r="E47" s="55">
        <v>0.05</v>
      </c>
      <c r="F47" s="55">
        <v>0.05</v>
      </c>
      <c r="G47" s="109"/>
      <c r="H47" s="110"/>
      <c r="I47" s="110"/>
      <c r="J47" s="110"/>
      <c r="K47" s="111"/>
    </row>
    <row r="48" spans="2:11" ht="12">
      <c r="B48" s="62" t="s">
        <v>29</v>
      </c>
      <c r="C48" s="9"/>
      <c r="D48" s="56">
        <f>D44*D47</f>
        <v>0</v>
      </c>
      <c r="E48" s="56">
        <f>E44*E47</f>
        <v>9800</v>
      </c>
      <c r="F48" s="56">
        <f>F44*F47</f>
        <v>6550</v>
      </c>
      <c r="G48" s="112"/>
      <c r="H48" s="113"/>
      <c r="I48" s="113"/>
      <c r="J48" s="113"/>
      <c r="K48" s="114"/>
    </row>
    <row r="49" spans="2:11" ht="14.25" customHeight="1">
      <c r="B49" s="62" t="s">
        <v>30</v>
      </c>
      <c r="C49" s="9"/>
      <c r="D49" s="10">
        <f>D44+D48</f>
        <v>198000</v>
      </c>
      <c r="E49" s="10">
        <f>E44+E48</f>
        <v>205800</v>
      </c>
      <c r="F49" s="10">
        <f>F44+F48</f>
        <v>137550</v>
      </c>
      <c r="G49" s="112"/>
      <c r="H49" s="113"/>
      <c r="I49" s="113"/>
      <c r="J49" s="113"/>
      <c r="K49" s="114"/>
    </row>
    <row r="50" spans="2:11" ht="13.5" customHeight="1">
      <c r="B50" s="35" t="s">
        <v>78</v>
      </c>
      <c r="C50" s="32"/>
      <c r="D50" s="86">
        <f>D49/D51</f>
        <v>304.61538461538464</v>
      </c>
      <c r="E50" s="86">
        <f>E49/E51</f>
        <v>314.6788990825688</v>
      </c>
      <c r="F50" s="86">
        <f>F49/F51</f>
        <v>302.9735682819383</v>
      </c>
      <c r="G50" s="115"/>
      <c r="H50" s="116"/>
      <c r="I50" s="116"/>
      <c r="J50" s="116"/>
      <c r="K50" s="117"/>
    </row>
    <row r="51" spans="2:11" ht="13.5" customHeight="1">
      <c r="B51" s="76" t="s">
        <v>60</v>
      </c>
      <c r="C51" s="10">
        <v>410</v>
      </c>
      <c r="D51" s="10">
        <v>650</v>
      </c>
      <c r="E51" s="10">
        <v>654</v>
      </c>
      <c r="F51" s="10">
        <v>454</v>
      </c>
      <c r="G51" s="150" t="s">
        <v>70</v>
      </c>
      <c r="H51" s="95"/>
      <c r="I51" s="95"/>
      <c r="J51" s="95"/>
      <c r="K51" s="96"/>
    </row>
    <row r="52" spans="2:11" ht="25.5" customHeight="1">
      <c r="B52" s="14" t="s">
        <v>6</v>
      </c>
      <c r="C52" s="15"/>
      <c r="D52" s="77" t="s">
        <v>61</v>
      </c>
      <c r="E52" s="77" t="s">
        <v>61</v>
      </c>
      <c r="F52" s="16" t="s">
        <v>21</v>
      </c>
      <c r="G52" s="97"/>
      <c r="H52" s="98"/>
      <c r="I52" s="98"/>
      <c r="J52" s="98"/>
      <c r="K52" s="99"/>
    </row>
    <row r="53" spans="2:11" ht="13.5" customHeight="1">
      <c r="B53" s="14" t="s">
        <v>8</v>
      </c>
      <c r="C53" s="15"/>
      <c r="D53" s="17">
        <v>0.05</v>
      </c>
      <c r="E53" s="17">
        <v>0.05</v>
      </c>
      <c r="F53" s="17">
        <v>0</v>
      </c>
      <c r="G53" s="67"/>
      <c r="H53" s="68"/>
      <c r="I53" s="68"/>
      <c r="J53" s="68"/>
      <c r="K53" s="69"/>
    </row>
    <row r="54" spans="2:11" ht="12.75" customHeight="1">
      <c r="B54" s="76" t="s">
        <v>62</v>
      </c>
      <c r="C54" s="78" t="s">
        <v>36</v>
      </c>
      <c r="D54" s="79" t="s">
        <v>35</v>
      </c>
      <c r="E54" s="33" t="s">
        <v>35</v>
      </c>
      <c r="F54" s="79" t="s">
        <v>36</v>
      </c>
      <c r="G54" s="103" t="s">
        <v>64</v>
      </c>
      <c r="H54" s="104"/>
      <c r="I54" s="104"/>
      <c r="J54" s="104"/>
      <c r="K54" s="105"/>
    </row>
    <row r="55" spans="2:11" ht="13.5" customHeight="1">
      <c r="B55" s="14" t="s">
        <v>6</v>
      </c>
      <c r="C55" s="32"/>
      <c r="D55" s="34" t="s">
        <v>63</v>
      </c>
      <c r="E55" s="34" t="s">
        <v>63</v>
      </c>
      <c r="F55" s="34" t="s">
        <v>7</v>
      </c>
      <c r="G55" s="106"/>
      <c r="H55" s="107"/>
      <c r="I55" s="107"/>
      <c r="J55" s="107"/>
      <c r="K55" s="108"/>
    </row>
    <row r="56" spans="2:11" ht="13.5" customHeight="1">
      <c r="B56" s="14" t="s">
        <v>8</v>
      </c>
      <c r="C56" s="9"/>
      <c r="D56" s="36">
        <v>-0.1</v>
      </c>
      <c r="E56" s="36">
        <v>-0.1</v>
      </c>
      <c r="F56" s="36">
        <v>0</v>
      </c>
      <c r="G56" s="37"/>
      <c r="H56" s="38"/>
      <c r="I56" s="38"/>
      <c r="J56" s="38"/>
      <c r="K56" s="39"/>
    </row>
    <row r="57" spans="2:11" ht="12">
      <c r="B57" s="76" t="s">
        <v>65</v>
      </c>
      <c r="C57" s="10" t="s">
        <v>66</v>
      </c>
      <c r="D57" s="10" t="s">
        <v>67</v>
      </c>
      <c r="E57" s="10" t="s">
        <v>68</v>
      </c>
      <c r="F57" s="10" t="s">
        <v>66</v>
      </c>
      <c r="G57" s="141" t="s">
        <v>69</v>
      </c>
      <c r="H57" s="142"/>
      <c r="I57" s="142"/>
      <c r="J57" s="142"/>
      <c r="K57" s="143"/>
    </row>
    <row r="58" spans="2:11" ht="12">
      <c r="B58" s="14" t="s">
        <v>6</v>
      </c>
      <c r="C58" s="15"/>
      <c r="D58" s="65" t="s">
        <v>63</v>
      </c>
      <c r="E58" s="65" t="s">
        <v>63</v>
      </c>
      <c r="F58" s="16" t="s">
        <v>21</v>
      </c>
      <c r="G58" s="144"/>
      <c r="H58" s="145"/>
      <c r="I58" s="145"/>
      <c r="J58" s="145"/>
      <c r="K58" s="146"/>
    </row>
    <row r="59" spans="2:11" ht="12">
      <c r="B59" s="14" t="s">
        <v>8</v>
      </c>
      <c r="C59" s="15"/>
      <c r="D59" s="17">
        <v>-0.1</v>
      </c>
      <c r="E59" s="17">
        <v>-0.05</v>
      </c>
      <c r="F59" s="17">
        <v>0</v>
      </c>
      <c r="G59" s="121"/>
      <c r="H59" s="122"/>
      <c r="I59" s="122"/>
      <c r="J59" s="122"/>
      <c r="K59" s="123"/>
    </row>
    <row r="60" spans="2:11" ht="12">
      <c r="B60" s="80" t="s">
        <v>71</v>
      </c>
      <c r="C60" s="81" t="s">
        <v>72</v>
      </c>
      <c r="D60" s="81" t="s">
        <v>72</v>
      </c>
      <c r="E60" s="81" t="s">
        <v>73</v>
      </c>
      <c r="F60" s="81" t="s">
        <v>72</v>
      </c>
      <c r="G60" s="103" t="s">
        <v>74</v>
      </c>
      <c r="H60" s="104"/>
      <c r="I60" s="104"/>
      <c r="J60" s="104"/>
      <c r="K60" s="105"/>
    </row>
    <row r="61" spans="2:11" ht="12">
      <c r="B61" s="14" t="s">
        <v>6</v>
      </c>
      <c r="C61" s="15"/>
      <c r="D61" s="18" t="s">
        <v>7</v>
      </c>
      <c r="E61" s="16" t="s">
        <v>63</v>
      </c>
      <c r="F61" s="16" t="s">
        <v>7</v>
      </c>
      <c r="G61" s="106"/>
      <c r="H61" s="107"/>
      <c r="I61" s="107"/>
      <c r="J61" s="107"/>
      <c r="K61" s="108"/>
    </row>
    <row r="62" spans="2:11" ht="12">
      <c r="B62" s="14" t="s">
        <v>8</v>
      </c>
      <c r="C62" s="15"/>
      <c r="D62" s="17">
        <v>0</v>
      </c>
      <c r="E62" s="17">
        <v>-0.1</v>
      </c>
      <c r="F62" s="17">
        <v>0</v>
      </c>
      <c r="G62" s="121"/>
      <c r="H62" s="122"/>
      <c r="I62" s="122"/>
      <c r="J62" s="122"/>
      <c r="K62" s="123"/>
    </row>
    <row r="63" spans="2:11" ht="12">
      <c r="B63" s="14" t="s">
        <v>9</v>
      </c>
      <c r="C63" s="15"/>
      <c r="D63" s="17">
        <f>D53+D56+D59+D62</f>
        <v>-0.15000000000000002</v>
      </c>
      <c r="E63" s="17">
        <f>E53+E56+E59+E62</f>
        <v>-0.2</v>
      </c>
      <c r="F63" s="17">
        <f>F53+F56+F59+F62</f>
        <v>0</v>
      </c>
      <c r="G63" s="133"/>
      <c r="H63" s="134"/>
      <c r="I63" s="134"/>
      <c r="J63" s="134"/>
      <c r="K63" s="135"/>
    </row>
    <row r="64" spans="2:11" ht="12">
      <c r="B64" s="14" t="s">
        <v>79</v>
      </c>
      <c r="C64" s="15"/>
      <c r="D64" s="84">
        <f>D50*D63</f>
        <v>-45.6923076923077</v>
      </c>
      <c r="E64" s="84">
        <f>E50*E63</f>
        <v>-62.935779816513765</v>
      </c>
      <c r="F64" s="84">
        <f>F50*F63</f>
        <v>0</v>
      </c>
      <c r="G64" s="133"/>
      <c r="H64" s="134"/>
      <c r="I64" s="134"/>
      <c r="J64" s="134"/>
      <c r="K64" s="135"/>
    </row>
    <row r="65" spans="2:11" ht="12">
      <c r="B65" s="80" t="s">
        <v>80</v>
      </c>
      <c r="C65" s="9"/>
      <c r="D65" s="85">
        <f>D50+D64</f>
        <v>258.92307692307696</v>
      </c>
      <c r="E65" s="85">
        <f>E50+E64</f>
        <v>251.74311926605506</v>
      </c>
      <c r="F65" s="85">
        <f>F50+F64</f>
        <v>302.9735682819383</v>
      </c>
      <c r="G65" s="136"/>
      <c r="H65" s="137"/>
      <c r="I65" s="137"/>
      <c r="J65" s="137"/>
      <c r="K65" s="138"/>
    </row>
    <row r="66" spans="2:11" ht="12">
      <c r="B66" s="8" t="s">
        <v>10</v>
      </c>
      <c r="C66" s="9"/>
      <c r="D66" s="19">
        <f>ABS(D53)+ABS(D47)+ABS(D56)+ABS(D59)+ABS(D62)</f>
        <v>0.25</v>
      </c>
      <c r="E66" s="19">
        <f>ABS(E53)+ABS(E47)+ABS(E56)+ABS(E59)+ABS(E62)</f>
        <v>0.35</v>
      </c>
      <c r="F66" s="19">
        <f>ABS(F53)+ABS(F47)+ABS(F56)+ABS(F59)+ABS(F62)</f>
        <v>0.05</v>
      </c>
      <c r="G66" s="11" t="s">
        <v>11</v>
      </c>
      <c r="H66" s="11"/>
      <c r="I66" s="11"/>
      <c r="J66" s="11"/>
      <c r="K66" s="12"/>
    </row>
    <row r="67" spans="2:11" ht="12">
      <c r="B67" s="8" t="s">
        <v>12</v>
      </c>
      <c r="C67" s="66">
        <f>D67+E67+F67</f>
        <v>1</v>
      </c>
      <c r="D67" s="11">
        <v>0.25</v>
      </c>
      <c r="E67" s="11">
        <v>0.15</v>
      </c>
      <c r="F67" s="11">
        <v>0.6</v>
      </c>
      <c r="G67" s="130" t="s">
        <v>83</v>
      </c>
      <c r="H67" s="131"/>
      <c r="I67" s="131"/>
      <c r="J67" s="131"/>
      <c r="K67" s="132"/>
    </row>
    <row r="68" spans="2:11" ht="13.5">
      <c r="B68" s="80" t="s">
        <v>81</v>
      </c>
      <c r="C68" s="9"/>
      <c r="D68" s="82">
        <f>D65*D67</f>
        <v>64.73076923076924</v>
      </c>
      <c r="E68" s="82">
        <f>E65*E67</f>
        <v>37.76146788990826</v>
      </c>
      <c r="F68" s="82">
        <f>F65*F67</f>
        <v>181.78414096916296</v>
      </c>
      <c r="G68" s="11" t="s">
        <v>31</v>
      </c>
      <c r="H68" s="11"/>
      <c r="I68" s="11"/>
      <c r="J68" s="11"/>
      <c r="K68" s="12"/>
    </row>
    <row r="69" spans="2:11" ht="15" thickBot="1">
      <c r="B69" s="63" t="s">
        <v>82</v>
      </c>
      <c r="C69" s="83">
        <f>D68+E68+F68</f>
        <v>284.2763780898405</v>
      </c>
      <c r="D69" s="20"/>
      <c r="E69" s="20"/>
      <c r="F69" s="20"/>
      <c r="G69" s="21" t="s">
        <v>13</v>
      </c>
      <c r="H69" s="21"/>
      <c r="I69" s="21"/>
      <c r="J69" s="21"/>
      <c r="K69" s="22"/>
    </row>
    <row r="70" spans="2:11" ht="13.5">
      <c r="B70" s="73"/>
      <c r="C70" s="74"/>
      <c r="D70" s="75"/>
      <c r="E70" s="75"/>
      <c r="F70" s="75"/>
      <c r="G70" s="75"/>
      <c r="H70" s="75"/>
      <c r="I70" s="75"/>
      <c r="J70" s="75"/>
      <c r="K70" s="75"/>
    </row>
    <row r="71" ht="12">
      <c r="B71" s="88" t="s">
        <v>86</v>
      </c>
    </row>
    <row r="72" ht="12">
      <c r="B72" s="57">
        <f>C69*C51</f>
        <v>116553.31501683459</v>
      </c>
    </row>
    <row r="73" ht="12">
      <c r="B73" s="57"/>
    </row>
    <row r="74" ht="13.5">
      <c r="B74" s="23" t="s">
        <v>89</v>
      </c>
    </row>
    <row r="75" ht="13.5">
      <c r="B75" s="23"/>
    </row>
    <row r="76" ht="12">
      <c r="C76" s="40"/>
    </row>
    <row r="77" ht="12">
      <c r="B77" s="4" t="s">
        <v>17</v>
      </c>
    </row>
    <row r="78" ht="12">
      <c r="B78" s="60" t="s">
        <v>32</v>
      </c>
    </row>
    <row r="80" ht="12">
      <c r="B80" s="88" t="s">
        <v>87</v>
      </c>
    </row>
    <row r="81" ht="12">
      <c r="B81" s="60" t="s">
        <v>37</v>
      </c>
    </row>
    <row r="82" ht="12">
      <c r="B82" s="53"/>
    </row>
    <row r="83" ht="12">
      <c r="B83" s="58" t="s">
        <v>38</v>
      </c>
    </row>
    <row r="84" spans="2:6" ht="12">
      <c r="B84" s="59" t="s">
        <v>25</v>
      </c>
      <c r="C84" s="59" t="s">
        <v>23</v>
      </c>
      <c r="D84" s="61" t="s">
        <v>39</v>
      </c>
      <c r="E84" s="61" t="s">
        <v>40</v>
      </c>
      <c r="F84" s="61" t="s">
        <v>6</v>
      </c>
    </row>
    <row r="85" spans="2:6" ht="12">
      <c r="B85" s="59" t="s">
        <v>24</v>
      </c>
      <c r="C85" s="89">
        <f>117000/410</f>
        <v>285.3658536585366</v>
      </c>
      <c r="D85" s="90">
        <f>AVERAGE(D65:F65)</f>
        <v>271.2132548236901</v>
      </c>
      <c r="E85" s="90">
        <f>MEDIAN(D65:F65)</f>
        <v>258.92307692307696</v>
      </c>
      <c r="F85" s="151" t="s">
        <v>90</v>
      </c>
    </row>
  </sheetData>
  <sheetProtection/>
  <mergeCells count="31">
    <mergeCell ref="G67:K67"/>
    <mergeCell ref="G63:K65"/>
    <mergeCell ref="G62:K62"/>
    <mergeCell ref="B31:K31"/>
    <mergeCell ref="B39:K39"/>
    <mergeCell ref="G57:K58"/>
    <mergeCell ref="G59:K59"/>
    <mergeCell ref="C27:G27"/>
    <mergeCell ref="C28:G28"/>
    <mergeCell ref="G46:K46"/>
    <mergeCell ref="C18:G18"/>
    <mergeCell ref="G44:K44"/>
    <mergeCell ref="G43:K43"/>
    <mergeCell ref="G51:K52"/>
    <mergeCell ref="C19:G19"/>
    <mergeCell ref="C20:G20"/>
    <mergeCell ref="C21:G21"/>
    <mergeCell ref="C26:G26"/>
    <mergeCell ref="G60:K61"/>
    <mergeCell ref="C25:G25"/>
    <mergeCell ref="G54:K55"/>
    <mergeCell ref="G47:K50"/>
    <mergeCell ref="G45:K45"/>
    <mergeCell ref="C22:G22"/>
    <mergeCell ref="C23:G23"/>
    <mergeCell ref="C24:G24"/>
    <mergeCell ref="C13:G13"/>
    <mergeCell ref="C14:G14"/>
    <mergeCell ref="C15:G15"/>
    <mergeCell ref="C16:G16"/>
    <mergeCell ref="C17:G17"/>
  </mergeCells>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Maile Kajak</cp:lastModifiedBy>
  <dcterms:created xsi:type="dcterms:W3CDTF">2010-05-21T05:12:58Z</dcterms:created>
  <dcterms:modified xsi:type="dcterms:W3CDTF">2017-10-24T18:17:27Z</dcterms:modified>
  <cp:category/>
  <cp:version/>
  <cp:contentType/>
  <cp:contentStatus/>
</cp:coreProperties>
</file>