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80" yWindow="40" windowWidth="27540" windowHeight="11480" activeTab="0"/>
  </bookViews>
  <sheets>
    <sheet name="Lahendus" sheetId="1" r:id="rId1"/>
  </sheets>
  <definedNames/>
  <calcPr fullCalcOnLoad="1"/>
</workbook>
</file>

<file path=xl/sharedStrings.xml><?xml version="1.0" encoding="utf-8"?>
<sst xmlns="http://schemas.openxmlformats.org/spreadsheetml/2006/main" count="100" uniqueCount="82">
  <si>
    <t>Nr</t>
  </si>
  <si>
    <t>Tehingu aeg</t>
  </si>
  <si>
    <t>Kommentaar</t>
  </si>
  <si>
    <t>Võrdlusühiku valik</t>
  </si>
  <si>
    <t>Võrdluselementide valik</t>
  </si>
  <si>
    <t>Ajaline kohandus, %</t>
  </si>
  <si>
    <t>Võrdlus</t>
  </si>
  <si>
    <t>halvem</t>
  </si>
  <si>
    <t>sama</t>
  </si>
  <si>
    <t>Kohandus</t>
  </si>
  <si>
    <t>Summaarne kohandus, %</t>
  </si>
  <si>
    <t>Kohanduste absoluutväärtuste summa</t>
  </si>
  <si>
    <t>Kohanduste absoluutväärtuste summa on leitud kõikide kohanduste (sh. ajalise kohanduse) absoluutväärtuste summana</t>
  </si>
  <si>
    <t>Kaalud</t>
  </si>
  <si>
    <t>Parim kasutus</t>
  </si>
  <si>
    <t>hea</t>
  </si>
  <si>
    <t>rahuldav</t>
  </si>
  <si>
    <t>3) korteri seisukord</t>
  </si>
  <si>
    <t xml:space="preserve">Teisi parameetreid ei ole võrdluselementidena vaadeldud, kuna vastavalt lähteandmetele ei oma need turuväärtuse kujunemisel tähtsust. </t>
  </si>
  <si>
    <t>Kommentaarid ja selgitused</t>
  </si>
  <si>
    <t>turusituatsioon on sama väärtuse kuupäevaga</t>
  </si>
  <si>
    <t>parem</t>
  </si>
  <si>
    <t>Korteri seisukord</t>
  </si>
  <si>
    <t>puudub</t>
  </si>
  <si>
    <t>olemas</t>
  </si>
  <si>
    <t>Võrdlustehinguks mittesobivuse põhjendus</t>
  </si>
  <si>
    <t>Alljärgnevas tabelis on toodud võrdlustehingute valiku põhjendused:</t>
  </si>
  <si>
    <t>NB! Tegemist on vaid ühe näitega võimalikest lahendusvariantidest!</t>
  </si>
  <si>
    <t>-</t>
  </si>
  <si>
    <t>Kommentaarid</t>
  </si>
  <si>
    <t>Hinnatud turuväärtus ei sisalda käibemaksu ning sellele ei lisandu käibemaksu.</t>
  </si>
  <si>
    <t>2) rõdu / lodža olemasolu</t>
  </si>
  <si>
    <t>Hinnatav vara</t>
  </si>
  <si>
    <r>
      <t xml:space="preserve">Tehingu hind, </t>
    </r>
    <r>
      <rPr>
        <sz val="10"/>
        <rFont val="Calibri"/>
        <family val="2"/>
      </rPr>
      <t>€</t>
    </r>
  </si>
  <si>
    <t>Võrdluselementideks on lisaks tehingu ajale tulenevalt hinnatava vara iseloomust esitatud algandmete põhjal valitud:</t>
  </si>
  <si>
    <r>
      <t xml:space="preserve">Ajaline kohandus, </t>
    </r>
    <r>
      <rPr>
        <sz val="10"/>
        <rFont val="Calibri"/>
        <family val="2"/>
      </rPr>
      <t>€</t>
    </r>
  </si>
  <si>
    <r>
      <t xml:space="preserve">Ajaldatud tehingu hind, </t>
    </r>
    <r>
      <rPr>
        <b/>
        <sz val="10"/>
        <rFont val="Calibri"/>
        <family val="2"/>
      </rPr>
      <t>€</t>
    </r>
  </si>
  <si>
    <t>Rõdu / lodža</t>
  </si>
  <si>
    <t>Rõdu või lodža puudumine korteris kahandab selle turuväärtust ca 5% võrra</t>
  </si>
  <si>
    <t>Lõpptulemuse leidmisel kasutatakse kaalutud keskmist, kuna võrreldes aritmeetilise keskmisega annab see täpsema tulemuse (võimalik on parandada kohandamisel tekkivat ebatäpsust).</t>
  </si>
  <si>
    <t>tegemist on mitteeluruumiga</t>
  </si>
  <si>
    <t>tegemist on sugulaste vahelise tehinguga (ei ole vabaturutehing)</t>
  </si>
  <si>
    <t>ajaliselt liiga vana tehing</t>
  </si>
  <si>
    <t>Sarnaste varade likviisdus on hea ja keskmine müügiperiood kuni 6 kuud.</t>
  </si>
  <si>
    <t>Korteriturgu võib lugeda efektiivseks turusektoriks, mistõttu on käesoleva hindamise täpsusaste keskmisest kõrgem (+/- 5%).</t>
  </si>
  <si>
    <t>Võrdlustehingute valik</t>
  </si>
  <si>
    <t>Arvestades teadaolevat informatsiooni, on parimaks kasutuseks olemasolev kasutus ehk eluruum (korter), kuna sellisena omandab vara kõrgeima väärtuse.</t>
  </si>
  <si>
    <t>tegemist on erihuvidega ostjaga, ka ei olnud turustusperiood piisav (ei ole vabaturutehing)</t>
  </si>
  <si>
    <t>Üürileping</t>
  </si>
  <si>
    <t>tegemist on 4-toalise korteriga (erinev suurus ja tubade arv)</t>
  </si>
  <si>
    <t xml:space="preserve">tegemist ei ole vaba turu tingimustes müüdud kinnistuga (enampakkumine, piiratud müügiperiood)    </t>
  </si>
  <si>
    <t>Võrdlusühikuks on valitud korteri pinnaühiku (m2) hind, kuna lähteülesandes on öeldud, et turuosalised teevad enda otsuseid antud turusektoris lähtuvalt korteri ruutmeetri hinnast.</t>
  </si>
  <si>
    <t>1) asukoht</t>
  </si>
  <si>
    <t>Turuväärtuse hindamine, NB! Väärtuse kuupäevaks on 01.10.17</t>
  </si>
  <si>
    <t>Võrdlustehing nr. 2</t>
  </si>
  <si>
    <t>Võrdlustehing nr.  6</t>
  </si>
  <si>
    <t>Võrdlustehing nr. 10</t>
  </si>
  <si>
    <t>sept. 17</t>
  </si>
  <si>
    <t>aug. 17</t>
  </si>
  <si>
    <t>hinnad on vahepeal tõusnud</t>
  </si>
  <si>
    <t>aprill 17</t>
  </si>
  <si>
    <t>2017.a I kvartalis olid hinnad stabiilsed, II kvartalis toimus 5% tõus ning III kvartalis olid hinnad taas stabiilsed</t>
  </si>
  <si>
    <t>Asukoht</t>
  </si>
  <si>
    <t>Soopealse</t>
  </si>
  <si>
    <t>Muraka</t>
  </si>
  <si>
    <t>Kaasiku</t>
  </si>
  <si>
    <t>Soopealse asumi korterid on võrreldes Kaasiku ja Muraka asumiga ca 5% hinnatumad</t>
  </si>
  <si>
    <t>vähemhinnatud, halvem</t>
  </si>
  <si>
    <t>Rahuldavas seisukorras korterid on keskmiselt 10% madalama väärtusega kui heas seisukorras korterid</t>
  </si>
  <si>
    <t>Väikseim kaal on antud võrdlustehingule nr. 6, sest seda on kohandatud kõige enam ning suurim kaal tehingule nr 2, kuna seda on kohandatud kõige vähem</t>
  </si>
  <si>
    <t>Korteri pindala</t>
  </si>
  <si>
    <r>
      <t>Ajaldatud tehingu hind, €/m</t>
    </r>
    <r>
      <rPr>
        <b/>
        <sz val="10"/>
        <rFont val="Calibri"/>
        <family val="2"/>
      </rPr>
      <t>²</t>
    </r>
  </si>
  <si>
    <r>
      <t>Kohandatud tehingu hind, €/m</t>
    </r>
    <r>
      <rPr>
        <b/>
        <sz val="10"/>
        <rFont val="Calibri"/>
        <family val="2"/>
      </rPr>
      <t>²</t>
    </r>
  </si>
  <si>
    <r>
      <t>Summaarne kohandus, €/m</t>
    </r>
    <r>
      <rPr>
        <sz val="10"/>
        <rFont val="Calibri"/>
        <family val="2"/>
      </rPr>
      <t>²</t>
    </r>
  </si>
  <si>
    <r>
      <t>Kaalutud keskmine kohandatud tehingu hind, €/m</t>
    </r>
    <r>
      <rPr>
        <b/>
        <sz val="11"/>
        <color indexed="8"/>
        <rFont val="Calibri"/>
        <family val="2"/>
      </rPr>
      <t>²</t>
    </r>
  </si>
  <si>
    <t>mastaabiefekti ei teki</t>
  </si>
  <si>
    <t>Kaalutud keskmise kohandatud tehingu hinna leidmiseks liidame kokku kaalutud tehingu ruutmeetrihinnad</t>
  </si>
  <si>
    <r>
      <t>Kaalutud tehingu hinnad, €/m</t>
    </r>
    <r>
      <rPr>
        <sz val="10"/>
        <rFont val="Calibri"/>
        <family val="2"/>
      </rPr>
      <t>²</t>
    </r>
  </si>
  <si>
    <t>Hinnatava vara turuväärtus avaldub läbi hinnatava korteri pindala ja kaalutud keskmise kohandatud tehingu hinna korrutise:</t>
  </si>
  <si>
    <t>Hinnatavat vara koormavat hüpoteeki hindamisel ei arvestata.</t>
  </si>
  <si>
    <t>Seega on hinnatava vara turuväärtus väärtuse kuupäeval: 71 440 eurot ehk ümardatult 71 500 eurot (1 107 €/m² taandatuna hinnatava korteri suletud netopinnale).</t>
  </si>
  <si>
    <t>Hinnatavat vara koormav üürileping ei mõjuta vara turuväärtust, kuna on sõlmitud vastavalt esitatud turuinfole turutasemel ning lõppeb 2 kuu pärast (müügiperiood sarnastel varadel on kuni 6 kuud).</t>
  </si>
</sst>
</file>

<file path=xl/styles.xml><?xml version="1.0" encoding="utf-8"?>
<styleSheet xmlns="http://schemas.openxmlformats.org/spreadsheetml/2006/main">
  <numFmts count="4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0"/>
    <numFmt numFmtId="193" formatCode="#,##0.000000000"/>
    <numFmt numFmtId="194" formatCode="0.000000"/>
    <numFmt numFmtId="195" formatCode="#,##0.0"/>
    <numFmt numFmtId="196" formatCode="[$-425]d\.\ mmmm\ yyyy&quot;. a.&quot;"/>
    <numFmt numFmtId="197" formatCode="0.000"/>
    <numFmt numFmtId="198" formatCode="[$-409]dddd\ d\ mmmm\ yy"/>
    <numFmt numFmtId="199" formatCode="#,##0\ &quot;€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4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1" applyNumberFormat="0" applyAlignment="0" applyProtection="0"/>
    <xf numFmtId="0" fontId="5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Alignment="0" applyProtection="0"/>
    <xf numFmtId="0" fontId="40" fillId="32" borderId="6" applyNumberFormat="0" applyAlignment="0" applyProtection="0"/>
    <xf numFmtId="0" fontId="12" fillId="0" borderId="7" applyNumberFormat="0" applyFill="0" applyAlignment="0" applyProtection="0"/>
    <xf numFmtId="0" fontId="13" fillId="2" borderId="0" applyNumberFormat="0" applyBorder="0" applyAlignment="0" applyProtection="0"/>
    <xf numFmtId="0" fontId="1" fillId="3" borderId="8" applyNumberFormat="0" applyFont="0" applyAlignment="0" applyProtection="0"/>
    <xf numFmtId="0" fontId="14" fillId="2" borderId="9" applyNumberFormat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9" borderId="13" applyNumberFormat="0" applyAlignment="0" applyProtection="0"/>
    <xf numFmtId="0" fontId="15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46" fillId="40" borderId="15" applyNumberFormat="0" applyAlignment="0" applyProtection="0"/>
    <xf numFmtId="0" fontId="1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2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2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8" xfId="0" applyFill="1" applyBorder="1" applyAlignment="1">
      <alignment vertical="center"/>
    </xf>
    <xf numFmtId="3" fontId="14" fillId="0" borderId="19" xfId="0" applyNumberFormat="1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2" borderId="19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9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 horizontal="center" vertical="center"/>
    </xf>
    <xf numFmtId="9" fontId="0" fillId="0" borderId="19" xfId="0" applyNumberFormat="1" applyFill="1" applyBorder="1" applyAlignment="1">
      <alignment/>
    </xf>
    <xf numFmtId="0" fontId="14" fillId="0" borderId="20" xfId="0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0" fillId="2" borderId="21" xfId="0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27" fillId="0" borderId="0" xfId="0" applyFont="1" applyAlignment="1">
      <alignment/>
    </xf>
    <xf numFmtId="0" fontId="26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17" fontId="21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3" fillId="2" borderId="19" xfId="0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0" fontId="23" fillId="0" borderId="0" xfId="0" applyFont="1" applyAlignment="1">
      <alignment/>
    </xf>
    <xf numFmtId="2" fontId="0" fillId="0" borderId="19" xfId="0" applyNumberForma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 vertical="center" wrapText="1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195" fontId="0" fillId="0" borderId="19" xfId="0" applyNumberFormat="1" applyFont="1" applyFill="1" applyBorder="1" applyAlignment="1">
      <alignment/>
    </xf>
    <xf numFmtId="0" fontId="23" fillId="2" borderId="19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41" borderId="27" xfId="0" applyFill="1" applyBorder="1" applyAlignment="1">
      <alignment horizontal="center"/>
    </xf>
    <xf numFmtId="0" fontId="0" fillId="41" borderId="28" xfId="0" applyFill="1" applyBorder="1" applyAlignment="1">
      <alignment horizontal="center"/>
    </xf>
    <xf numFmtId="3" fontId="23" fillId="0" borderId="0" xfId="0" applyNumberFormat="1" applyFont="1" applyAlignment="1">
      <alignment/>
    </xf>
    <xf numFmtId="0" fontId="0" fillId="0" borderId="21" xfId="0" applyFont="1" applyFill="1" applyBorder="1" applyAlignment="1">
      <alignment horizontal="left" vertical="center"/>
    </xf>
    <xf numFmtId="199" fontId="0" fillId="0" borderId="0" xfId="0" applyNumberFormat="1" applyAlignment="1">
      <alignment horizontal="left"/>
    </xf>
    <xf numFmtId="0" fontId="0" fillId="41" borderId="19" xfId="0" applyFont="1" applyFill="1" applyBorder="1" applyAlignment="1">
      <alignment/>
    </xf>
    <xf numFmtId="0" fontId="14" fillId="0" borderId="0" xfId="0" applyFont="1" applyAlignment="1">
      <alignment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6" xfId="0" applyFont="1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26" fillId="0" borderId="17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23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21" fillId="0" borderId="21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alb" xfId="66"/>
    <cellStyle name="Hea" xfId="67"/>
    <cellStyle name="Heading 1" xfId="68"/>
    <cellStyle name="Heading 2" xfId="69"/>
    <cellStyle name="Heading 3" xfId="70"/>
    <cellStyle name="Heading 4" xfId="71"/>
    <cellStyle name="Input" xfId="72"/>
    <cellStyle name="Kontrolli lahtrit" xfId="73"/>
    <cellStyle name="Linked Cell" xfId="74"/>
    <cellStyle name="Neutral" xfId="75"/>
    <cellStyle name="Note" xfId="76"/>
    <cellStyle name="Output" xfId="77"/>
    <cellStyle name="Pealkiri 1" xfId="78"/>
    <cellStyle name="Pealkiri 2" xfId="79"/>
    <cellStyle name="Pealkiri 3" xfId="80"/>
    <cellStyle name="Pealkiri 4" xfId="81"/>
    <cellStyle name="Percent" xfId="82"/>
    <cellStyle name="Rõhk1" xfId="83"/>
    <cellStyle name="Rõhk2" xfId="84"/>
    <cellStyle name="Rõhk3" xfId="85"/>
    <cellStyle name="Rõhk4" xfId="86"/>
    <cellStyle name="Rõhk5" xfId="87"/>
    <cellStyle name="Rõhk6" xfId="88"/>
    <cellStyle name="Selgitav tekst" xfId="89"/>
    <cellStyle name="Sisestus" xfId="90"/>
    <cellStyle name="Title" xfId="91"/>
    <cellStyle name="Total" xfId="92"/>
    <cellStyle name="Väljund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workbookViewId="0" topLeftCell="A18">
      <selection activeCell="D54" sqref="D54"/>
    </sheetView>
  </sheetViews>
  <sheetFormatPr defaultColWidth="8.8515625" defaultRowHeight="12.75"/>
  <cols>
    <col min="1" max="1" width="8.28125" style="0" customWidth="1"/>
    <col min="2" max="2" width="46.8515625" style="0" customWidth="1"/>
    <col min="3" max="3" width="14.8515625" style="0" customWidth="1"/>
    <col min="4" max="4" width="21.28125" style="0" bestFit="1" customWidth="1"/>
    <col min="5" max="5" width="19.140625" style="0" customWidth="1"/>
    <col min="6" max="6" width="21.28125" style="0" bestFit="1" customWidth="1"/>
    <col min="7" max="7" width="7.421875" style="0" customWidth="1"/>
    <col min="8" max="8" width="20.7109375" style="0" customWidth="1"/>
    <col min="9" max="9" width="13.140625" style="0" customWidth="1"/>
    <col min="10" max="10" width="50.00390625" style="0" customWidth="1"/>
    <col min="11" max="11" width="22.28125" style="0" customWidth="1"/>
    <col min="12" max="12" width="115.421875" style="0" customWidth="1"/>
  </cols>
  <sheetData>
    <row r="2" ht="16.5">
      <c r="B2" s="27" t="s">
        <v>27</v>
      </c>
    </row>
    <row r="4" ht="13.5">
      <c r="B4" s="1" t="s">
        <v>14</v>
      </c>
    </row>
    <row r="5" ht="16.5" customHeight="1">
      <c r="B5" s="38" t="s">
        <v>46</v>
      </c>
    </row>
    <row r="7" ht="12">
      <c r="B7" s="55" t="s">
        <v>48</v>
      </c>
    </row>
    <row r="8" ht="12">
      <c r="B8" s="116" t="s">
        <v>81</v>
      </c>
    </row>
    <row r="10" ht="13.5">
      <c r="B10" s="1" t="s">
        <v>45</v>
      </c>
    </row>
    <row r="11" ht="12">
      <c r="B11" s="2" t="s">
        <v>26</v>
      </c>
    </row>
    <row r="12" ht="12.75" thickBot="1"/>
    <row r="13" spans="2:12" s="31" customFormat="1" ht="15" customHeight="1">
      <c r="B13" s="35" t="s">
        <v>0</v>
      </c>
      <c r="C13" s="101" t="s">
        <v>25</v>
      </c>
      <c r="D13" s="101"/>
      <c r="E13" s="101"/>
      <c r="F13" s="101"/>
      <c r="G13" s="101"/>
      <c r="H13" s="102"/>
      <c r="I13" s="30"/>
      <c r="J13" s="30"/>
      <c r="K13" s="30"/>
      <c r="L13" s="28"/>
    </row>
    <row r="14" spans="2:12" s="31" customFormat="1" ht="15" customHeight="1">
      <c r="B14" s="36">
        <v>1</v>
      </c>
      <c r="C14" s="103" t="s">
        <v>47</v>
      </c>
      <c r="D14" s="103"/>
      <c r="E14" s="103"/>
      <c r="F14" s="103"/>
      <c r="G14" s="103"/>
      <c r="H14" s="104"/>
      <c r="I14" s="32"/>
      <c r="J14" s="33"/>
      <c r="K14" s="34"/>
      <c r="L14" s="29"/>
    </row>
    <row r="15" spans="2:12" s="31" customFormat="1" ht="15" customHeight="1">
      <c r="B15" s="36">
        <v>2</v>
      </c>
      <c r="C15" s="103" t="s">
        <v>28</v>
      </c>
      <c r="D15" s="103"/>
      <c r="E15" s="103"/>
      <c r="F15" s="103"/>
      <c r="G15" s="103"/>
      <c r="H15" s="104"/>
      <c r="I15" s="32"/>
      <c r="J15" s="33"/>
      <c r="K15" s="34"/>
      <c r="L15" s="29"/>
    </row>
    <row r="16" spans="2:12" s="31" customFormat="1" ht="15" customHeight="1">
      <c r="B16" s="36">
        <v>3</v>
      </c>
      <c r="C16" s="103" t="s">
        <v>40</v>
      </c>
      <c r="D16" s="103"/>
      <c r="E16" s="103"/>
      <c r="F16" s="103"/>
      <c r="G16" s="103"/>
      <c r="H16" s="104"/>
      <c r="I16" s="32"/>
      <c r="J16" s="33"/>
      <c r="K16" s="34"/>
      <c r="L16" s="29"/>
    </row>
    <row r="17" spans="2:12" s="31" customFormat="1" ht="15" customHeight="1">
      <c r="B17" s="36">
        <v>4</v>
      </c>
      <c r="C17" s="103" t="s">
        <v>50</v>
      </c>
      <c r="D17" s="103"/>
      <c r="E17" s="103"/>
      <c r="F17" s="103"/>
      <c r="G17" s="103"/>
      <c r="H17" s="104"/>
      <c r="I17" s="32"/>
      <c r="J17" s="33"/>
      <c r="K17" s="34"/>
      <c r="L17" s="29"/>
    </row>
    <row r="18" spans="2:12" s="31" customFormat="1" ht="15" customHeight="1">
      <c r="B18" s="36">
        <v>5</v>
      </c>
      <c r="C18" s="103" t="s">
        <v>49</v>
      </c>
      <c r="D18" s="103"/>
      <c r="E18" s="103"/>
      <c r="F18" s="103"/>
      <c r="G18" s="103"/>
      <c r="H18" s="104"/>
      <c r="I18" s="32"/>
      <c r="J18" s="33"/>
      <c r="K18" s="34"/>
      <c r="L18" s="29"/>
    </row>
    <row r="19" spans="2:12" s="31" customFormat="1" ht="15" customHeight="1">
      <c r="B19" s="36">
        <v>6</v>
      </c>
      <c r="C19" s="103" t="s">
        <v>28</v>
      </c>
      <c r="D19" s="103"/>
      <c r="E19" s="103"/>
      <c r="F19" s="103"/>
      <c r="G19" s="103"/>
      <c r="H19" s="104"/>
      <c r="I19" s="32"/>
      <c r="J19" s="33"/>
      <c r="K19" s="34"/>
      <c r="L19" s="29"/>
    </row>
    <row r="20" spans="2:12" s="31" customFormat="1" ht="15" customHeight="1">
      <c r="B20" s="36">
        <v>7</v>
      </c>
      <c r="C20" s="103" t="s">
        <v>41</v>
      </c>
      <c r="D20" s="103"/>
      <c r="E20" s="103"/>
      <c r="F20" s="103"/>
      <c r="G20" s="103"/>
      <c r="H20" s="104"/>
      <c r="I20" s="32"/>
      <c r="J20" s="33"/>
      <c r="K20" s="34"/>
      <c r="L20" s="29"/>
    </row>
    <row r="21" spans="2:12" s="31" customFormat="1" ht="15" customHeight="1">
      <c r="B21" s="36">
        <v>8</v>
      </c>
      <c r="C21" s="103" t="s">
        <v>40</v>
      </c>
      <c r="D21" s="103"/>
      <c r="E21" s="103"/>
      <c r="F21" s="103"/>
      <c r="G21" s="103"/>
      <c r="H21" s="104"/>
      <c r="I21" s="32"/>
      <c r="J21" s="33"/>
      <c r="K21" s="34"/>
      <c r="L21" s="29"/>
    </row>
    <row r="22" spans="2:12" s="31" customFormat="1" ht="15" customHeight="1">
      <c r="B22" s="36">
        <v>9</v>
      </c>
      <c r="C22" s="103" t="s">
        <v>42</v>
      </c>
      <c r="D22" s="103"/>
      <c r="E22" s="103"/>
      <c r="F22" s="103"/>
      <c r="G22" s="103"/>
      <c r="H22" s="104"/>
      <c r="I22" s="32"/>
      <c r="J22" s="33"/>
      <c r="K22" s="34"/>
      <c r="L22" s="29"/>
    </row>
    <row r="23" spans="2:12" s="31" customFormat="1" ht="15" customHeight="1" thickBot="1">
      <c r="B23" s="37">
        <v>10</v>
      </c>
      <c r="C23" s="114" t="s">
        <v>28</v>
      </c>
      <c r="D23" s="114"/>
      <c r="E23" s="114"/>
      <c r="F23" s="114"/>
      <c r="G23" s="114"/>
      <c r="H23" s="115"/>
      <c r="I23" s="32"/>
      <c r="J23" s="33"/>
      <c r="K23" s="34"/>
      <c r="L23" s="29"/>
    </row>
    <row r="25" ht="13.5">
      <c r="B25" s="1" t="s">
        <v>3</v>
      </c>
    </row>
    <row r="26" spans="2:12" ht="15" customHeight="1">
      <c r="B26" s="81" t="s">
        <v>51</v>
      </c>
      <c r="C26" s="82"/>
      <c r="D26" s="82"/>
      <c r="E26" s="82"/>
      <c r="F26" s="82"/>
      <c r="G26" s="82"/>
      <c r="H26" s="82"/>
      <c r="I26" s="82"/>
      <c r="J26" s="82"/>
      <c r="K26" s="82"/>
      <c r="L26" s="3"/>
    </row>
    <row r="28" ht="13.5">
      <c r="B28" s="1" t="s">
        <v>4</v>
      </c>
    </row>
    <row r="29" ht="12">
      <c r="B29" s="38" t="s">
        <v>34</v>
      </c>
    </row>
    <row r="30" ht="12">
      <c r="B30" s="38" t="s">
        <v>52</v>
      </c>
    </row>
    <row r="31" spans="2:9" ht="12">
      <c r="B31" s="38" t="s">
        <v>31</v>
      </c>
      <c r="I31" s="38"/>
    </row>
    <row r="32" ht="12">
      <c r="B32" s="38" t="s">
        <v>17</v>
      </c>
    </row>
    <row r="34" spans="2:12" ht="18.75" customHeight="1">
      <c r="B34" s="82" t="s">
        <v>18</v>
      </c>
      <c r="C34" s="82"/>
      <c r="D34" s="82"/>
      <c r="E34" s="82"/>
      <c r="F34" s="82"/>
      <c r="G34" s="82"/>
      <c r="H34" s="82"/>
      <c r="I34" s="82"/>
      <c r="J34" s="82"/>
      <c r="K34" s="82"/>
      <c r="L34" s="3"/>
    </row>
    <row r="36" ht="12">
      <c r="B36" s="4" t="s">
        <v>53</v>
      </c>
    </row>
    <row r="37" spans="2:11" ht="12.75" thickBot="1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 ht="12">
      <c r="B38" s="6"/>
      <c r="C38" s="7" t="s">
        <v>32</v>
      </c>
      <c r="D38" s="7" t="s">
        <v>54</v>
      </c>
      <c r="E38" s="7" t="s">
        <v>55</v>
      </c>
      <c r="F38" s="7" t="s">
        <v>56</v>
      </c>
      <c r="G38" s="105" t="s">
        <v>19</v>
      </c>
      <c r="H38" s="106"/>
      <c r="I38" s="106"/>
      <c r="J38" s="106"/>
      <c r="K38" s="107"/>
    </row>
    <row r="39" spans="2:11" ht="27.75" customHeight="1">
      <c r="B39" s="39" t="s">
        <v>33</v>
      </c>
      <c r="C39" s="9"/>
      <c r="D39" s="10">
        <v>65500</v>
      </c>
      <c r="E39" s="10">
        <v>72000</v>
      </c>
      <c r="F39" s="10">
        <v>71000</v>
      </c>
      <c r="G39" s="98"/>
      <c r="H39" s="99"/>
      <c r="I39" s="99"/>
      <c r="J39" s="99"/>
      <c r="K39" s="100"/>
    </row>
    <row r="40" spans="2:11" ht="12">
      <c r="B40" s="8" t="s">
        <v>1</v>
      </c>
      <c r="C40" s="9"/>
      <c r="D40" s="48" t="s">
        <v>57</v>
      </c>
      <c r="E40" s="48" t="s">
        <v>60</v>
      </c>
      <c r="F40" s="48" t="s">
        <v>58</v>
      </c>
      <c r="G40" s="111"/>
      <c r="H40" s="112"/>
      <c r="I40" s="112"/>
      <c r="J40" s="112"/>
      <c r="K40" s="113"/>
    </row>
    <row r="41" spans="2:11" ht="54.75" customHeight="1">
      <c r="B41" s="11" t="s">
        <v>2</v>
      </c>
      <c r="C41" s="9"/>
      <c r="D41" s="50" t="s">
        <v>20</v>
      </c>
      <c r="E41" s="50" t="s">
        <v>59</v>
      </c>
      <c r="F41" s="50" t="s">
        <v>20</v>
      </c>
      <c r="G41" s="108" t="s">
        <v>61</v>
      </c>
      <c r="H41" s="109"/>
      <c r="I41" s="109"/>
      <c r="J41" s="109"/>
      <c r="K41" s="110"/>
    </row>
    <row r="42" spans="2:11" ht="12">
      <c r="B42" s="8" t="s">
        <v>5</v>
      </c>
      <c r="C42" s="9"/>
      <c r="D42" s="18">
        <v>0</v>
      </c>
      <c r="E42" s="18">
        <v>0.05</v>
      </c>
      <c r="F42" s="18">
        <v>0</v>
      </c>
      <c r="G42" s="92"/>
      <c r="H42" s="93"/>
      <c r="I42" s="93"/>
      <c r="J42" s="93"/>
      <c r="K42" s="94"/>
    </row>
    <row r="43" spans="2:11" ht="13.5">
      <c r="B43" s="39" t="s">
        <v>35</v>
      </c>
      <c r="C43" s="9"/>
      <c r="D43" s="10">
        <f>D39*D42</f>
        <v>0</v>
      </c>
      <c r="E43" s="10">
        <f>E39*E42</f>
        <v>3600</v>
      </c>
      <c r="F43" s="10">
        <f>F39*F42</f>
        <v>0</v>
      </c>
      <c r="G43" s="95"/>
      <c r="H43" s="96"/>
      <c r="I43" s="96"/>
      <c r="J43" s="96"/>
      <c r="K43" s="97"/>
    </row>
    <row r="44" spans="2:11" s="45" customFormat="1" ht="13.5">
      <c r="B44" s="58" t="s">
        <v>36</v>
      </c>
      <c r="C44" s="43"/>
      <c r="D44" s="44">
        <f>D39+D43</f>
        <v>65500</v>
      </c>
      <c r="E44" s="44">
        <f>E39+E43</f>
        <v>75600</v>
      </c>
      <c r="F44" s="44">
        <f>F39+F43</f>
        <v>71000</v>
      </c>
      <c r="G44" s="95"/>
      <c r="H44" s="96"/>
      <c r="I44" s="96"/>
      <c r="J44" s="96"/>
      <c r="K44" s="97"/>
    </row>
    <row r="45" spans="2:11" s="45" customFormat="1" ht="12">
      <c r="B45" s="39" t="s">
        <v>70</v>
      </c>
      <c r="C45" s="70">
        <v>64.6</v>
      </c>
      <c r="D45" s="62">
        <v>60.5</v>
      </c>
      <c r="E45" s="62">
        <v>64.9</v>
      </c>
      <c r="F45" s="62">
        <v>64</v>
      </c>
      <c r="G45" s="64" t="s">
        <v>75</v>
      </c>
      <c r="H45" s="65"/>
      <c r="I45" s="65"/>
      <c r="J45" s="65"/>
      <c r="K45" s="66"/>
    </row>
    <row r="46" spans="2:11" s="45" customFormat="1" ht="13.5">
      <c r="B46" s="60" t="s">
        <v>71</v>
      </c>
      <c r="C46" s="59"/>
      <c r="D46" s="61">
        <f>D44/D45</f>
        <v>1082.6446280991736</v>
      </c>
      <c r="E46" s="61">
        <f>E44/E45</f>
        <v>1164.8690292758088</v>
      </c>
      <c r="F46" s="61">
        <f>F44/F45</f>
        <v>1109.375</v>
      </c>
      <c r="G46" s="51"/>
      <c r="H46" s="52"/>
      <c r="I46" s="52"/>
      <c r="J46" s="52"/>
      <c r="K46" s="53"/>
    </row>
    <row r="47" spans="2:11" ht="12">
      <c r="B47" s="39" t="s">
        <v>62</v>
      </c>
      <c r="C47" s="56" t="s">
        <v>63</v>
      </c>
      <c r="D47" s="56" t="s">
        <v>64</v>
      </c>
      <c r="E47" s="56" t="s">
        <v>63</v>
      </c>
      <c r="F47" s="56" t="s">
        <v>65</v>
      </c>
      <c r="G47" s="83" t="s">
        <v>66</v>
      </c>
      <c r="H47" s="84"/>
      <c r="I47" s="84"/>
      <c r="J47" s="84"/>
      <c r="K47" s="85"/>
    </row>
    <row r="48" spans="2:11" ht="12">
      <c r="B48" s="13" t="s">
        <v>6</v>
      </c>
      <c r="C48" s="14"/>
      <c r="D48" s="15" t="s">
        <v>67</v>
      </c>
      <c r="E48" s="15" t="s">
        <v>8</v>
      </c>
      <c r="F48" s="15" t="s">
        <v>67</v>
      </c>
      <c r="G48" s="86"/>
      <c r="H48" s="87"/>
      <c r="I48" s="87"/>
      <c r="J48" s="87"/>
      <c r="K48" s="88"/>
    </row>
    <row r="49" spans="2:11" ht="12">
      <c r="B49" s="13" t="s">
        <v>9</v>
      </c>
      <c r="C49" s="14"/>
      <c r="D49" s="16">
        <v>0.05</v>
      </c>
      <c r="E49" s="16">
        <v>0</v>
      </c>
      <c r="F49" s="16">
        <v>0.05</v>
      </c>
      <c r="G49" s="89"/>
      <c r="H49" s="90"/>
      <c r="I49" s="90"/>
      <c r="J49" s="90"/>
      <c r="K49" s="91"/>
    </row>
    <row r="50" spans="2:11" ht="12">
      <c r="B50" s="39" t="s">
        <v>37</v>
      </c>
      <c r="C50" s="56" t="s">
        <v>24</v>
      </c>
      <c r="D50" s="56" t="s">
        <v>24</v>
      </c>
      <c r="E50" s="56" t="s">
        <v>23</v>
      </c>
      <c r="F50" s="47" t="s">
        <v>24</v>
      </c>
      <c r="G50" s="83" t="s">
        <v>38</v>
      </c>
      <c r="H50" s="84"/>
      <c r="I50" s="84"/>
      <c r="J50" s="84"/>
      <c r="K50" s="85"/>
    </row>
    <row r="51" spans="2:11" ht="12">
      <c r="B51" s="13" t="s">
        <v>6</v>
      </c>
      <c r="C51" s="14"/>
      <c r="D51" s="17" t="s">
        <v>8</v>
      </c>
      <c r="E51" s="15" t="s">
        <v>7</v>
      </c>
      <c r="F51" s="15" t="s">
        <v>8</v>
      </c>
      <c r="G51" s="86"/>
      <c r="H51" s="87"/>
      <c r="I51" s="87"/>
      <c r="J51" s="87"/>
      <c r="K51" s="88"/>
    </row>
    <row r="52" spans="2:11" ht="12">
      <c r="B52" s="13" t="s">
        <v>9</v>
      </c>
      <c r="C52" s="14"/>
      <c r="D52" s="16">
        <v>0</v>
      </c>
      <c r="E52" s="16">
        <v>0.05</v>
      </c>
      <c r="F52" s="16">
        <v>0</v>
      </c>
      <c r="G52" s="89"/>
      <c r="H52" s="90"/>
      <c r="I52" s="90"/>
      <c r="J52" s="90"/>
      <c r="K52" s="91"/>
    </row>
    <row r="53" spans="2:11" ht="12">
      <c r="B53" s="8" t="s">
        <v>22</v>
      </c>
      <c r="C53" s="40" t="s">
        <v>16</v>
      </c>
      <c r="D53" s="41" t="s">
        <v>16</v>
      </c>
      <c r="E53" s="41" t="s">
        <v>15</v>
      </c>
      <c r="F53" s="49" t="s">
        <v>15</v>
      </c>
      <c r="G53" s="83" t="s">
        <v>68</v>
      </c>
      <c r="H53" s="84"/>
      <c r="I53" s="84"/>
      <c r="J53" s="84"/>
      <c r="K53" s="85"/>
    </row>
    <row r="54" spans="2:11" ht="12">
      <c r="B54" s="13" t="s">
        <v>6</v>
      </c>
      <c r="C54" s="14"/>
      <c r="D54" s="17" t="s">
        <v>8</v>
      </c>
      <c r="E54" s="17" t="s">
        <v>21</v>
      </c>
      <c r="F54" s="17" t="s">
        <v>21</v>
      </c>
      <c r="G54" s="86"/>
      <c r="H54" s="87"/>
      <c r="I54" s="87"/>
      <c r="J54" s="87"/>
      <c r="K54" s="88"/>
    </row>
    <row r="55" spans="2:11" ht="12">
      <c r="B55" s="13" t="s">
        <v>9</v>
      </c>
      <c r="C55" s="14"/>
      <c r="D55" s="16">
        <v>0</v>
      </c>
      <c r="E55" s="16">
        <v>-0.1</v>
      </c>
      <c r="F55" s="16">
        <v>-0.1</v>
      </c>
      <c r="G55" s="72"/>
      <c r="H55" s="73"/>
      <c r="I55" s="73"/>
      <c r="J55" s="73"/>
      <c r="K55" s="74"/>
    </row>
    <row r="56" spans="2:11" ht="12">
      <c r="B56" s="13" t="s">
        <v>10</v>
      </c>
      <c r="C56" s="14"/>
      <c r="D56" s="16">
        <f>D49+D52+D55</f>
        <v>0.05</v>
      </c>
      <c r="E56" s="16">
        <f>E49+E52+E55</f>
        <v>-0.05</v>
      </c>
      <c r="F56" s="16">
        <f>F49+F52+F55</f>
        <v>-0.05</v>
      </c>
      <c r="G56" s="75"/>
      <c r="H56" s="76"/>
      <c r="I56" s="76"/>
      <c r="J56" s="76"/>
      <c r="K56" s="77"/>
    </row>
    <row r="57" spans="2:11" ht="13.5">
      <c r="B57" s="13" t="s">
        <v>73</v>
      </c>
      <c r="C57" s="14"/>
      <c r="D57" s="22">
        <f>D46*D56</f>
        <v>54.13223140495868</v>
      </c>
      <c r="E57" s="22">
        <f>E46*E56</f>
        <v>-58.24345146379044</v>
      </c>
      <c r="F57" s="22">
        <f>F46*F56</f>
        <v>-55.46875</v>
      </c>
      <c r="G57" s="75"/>
      <c r="H57" s="76"/>
      <c r="I57" s="76"/>
      <c r="J57" s="76"/>
      <c r="K57" s="77"/>
    </row>
    <row r="58" spans="2:11" ht="13.5">
      <c r="B58" s="60" t="s">
        <v>72</v>
      </c>
      <c r="C58" s="63"/>
      <c r="D58" s="61">
        <f>D46+D57</f>
        <v>1136.7768595041323</v>
      </c>
      <c r="E58" s="61">
        <f>E46+E57</f>
        <v>1106.6255778120183</v>
      </c>
      <c r="F58" s="61">
        <f>F46+F57</f>
        <v>1053.90625</v>
      </c>
      <c r="G58" s="78"/>
      <c r="H58" s="79"/>
      <c r="I58" s="79"/>
      <c r="J58" s="79"/>
      <c r="K58" s="80"/>
    </row>
    <row r="59" spans="2:11" ht="12">
      <c r="B59" s="8" t="s">
        <v>11</v>
      </c>
      <c r="C59" s="9"/>
      <c r="D59" s="18">
        <f>ABS(D42)+ABS(D49)+ABS(D52)+ABS(D55)</f>
        <v>0.05</v>
      </c>
      <c r="E59" s="18">
        <f>ABS(E42)+ABS(E49)+ABS(E52)+ABS(E55)</f>
        <v>0.2</v>
      </c>
      <c r="F59" s="18">
        <f>ABS(F42)+ABS(F49)+ABS(F52)+ABS(F55)</f>
        <v>0.15000000000000002</v>
      </c>
      <c r="G59" s="23" t="s">
        <v>12</v>
      </c>
      <c r="H59" s="23"/>
      <c r="I59" s="23"/>
      <c r="J59" s="23"/>
      <c r="K59" s="24"/>
    </row>
    <row r="60" spans="2:11" ht="12">
      <c r="B60" s="8" t="s">
        <v>13</v>
      </c>
      <c r="C60" s="46">
        <f>D60+E60+F60</f>
        <v>1</v>
      </c>
      <c r="D60" s="46">
        <v>0.5</v>
      </c>
      <c r="E60" s="46">
        <v>0.2</v>
      </c>
      <c r="F60" s="46">
        <v>0.3</v>
      </c>
      <c r="G60" s="57" t="s">
        <v>69</v>
      </c>
      <c r="H60" s="23"/>
      <c r="I60" s="23"/>
      <c r="J60" s="23"/>
      <c r="K60" s="24"/>
    </row>
    <row r="61" spans="2:11" ht="13.5">
      <c r="B61" s="39" t="s">
        <v>77</v>
      </c>
      <c r="C61" s="9"/>
      <c r="D61" s="12">
        <f>D58*D60</f>
        <v>568.3884297520661</v>
      </c>
      <c r="E61" s="12">
        <f>E58*E60</f>
        <v>221.32511556240365</v>
      </c>
      <c r="F61" s="12">
        <f>F58*F60</f>
        <v>316.171875</v>
      </c>
      <c r="G61" s="23" t="s">
        <v>39</v>
      </c>
      <c r="H61" s="23"/>
      <c r="I61" s="23"/>
      <c r="J61" s="23"/>
      <c r="K61" s="24"/>
    </row>
    <row r="62" spans="2:11" ht="15" thickBot="1">
      <c r="B62" s="19" t="s">
        <v>74</v>
      </c>
      <c r="C62" s="20">
        <f>D61+E61+F61</f>
        <v>1105.8854203144697</v>
      </c>
      <c r="D62" s="21"/>
      <c r="E62" s="21"/>
      <c r="F62" s="21"/>
      <c r="G62" s="68" t="s">
        <v>76</v>
      </c>
      <c r="H62" s="25"/>
      <c r="I62" s="25"/>
      <c r="J62" s="25"/>
      <c r="K62" s="26"/>
    </row>
    <row r="64" ht="12">
      <c r="B64" s="38" t="s">
        <v>78</v>
      </c>
    </row>
    <row r="65" spans="2:5" ht="12">
      <c r="B65" s="69">
        <f>C62*C45</f>
        <v>71440.19815231474</v>
      </c>
      <c r="C65" s="67"/>
      <c r="D65" s="54"/>
      <c r="E65" s="54"/>
    </row>
    <row r="66" spans="2:5" ht="12">
      <c r="B66" s="69"/>
      <c r="C66" s="67"/>
      <c r="D66" s="54"/>
      <c r="E66" s="54"/>
    </row>
    <row r="67" spans="2:5" ht="12">
      <c r="B67" t="s">
        <v>79</v>
      </c>
      <c r="C67" s="67"/>
      <c r="D67" s="54"/>
      <c r="E67" s="54"/>
    </row>
    <row r="68" ht="13.5">
      <c r="B68" s="71" t="s">
        <v>80</v>
      </c>
    </row>
    <row r="69" ht="13.5">
      <c r="B69" s="71"/>
    </row>
    <row r="70" ht="12">
      <c r="B70" s="42" t="s">
        <v>29</v>
      </c>
    </row>
    <row r="71" ht="12">
      <c r="B71" s="38" t="s">
        <v>30</v>
      </c>
    </row>
    <row r="72" ht="12">
      <c r="B72" s="38" t="s">
        <v>44</v>
      </c>
    </row>
    <row r="73" ht="12">
      <c r="B73" s="38" t="s">
        <v>43</v>
      </c>
    </row>
  </sheetData>
  <sheetProtection/>
  <mergeCells count="24">
    <mergeCell ref="G38:K38"/>
    <mergeCell ref="G41:K41"/>
    <mergeCell ref="G40:K40"/>
    <mergeCell ref="C21:H21"/>
    <mergeCell ref="C22:H22"/>
    <mergeCell ref="C23:H23"/>
    <mergeCell ref="C13:H13"/>
    <mergeCell ref="C14:H14"/>
    <mergeCell ref="C15:H15"/>
    <mergeCell ref="C16:H16"/>
    <mergeCell ref="C17:H17"/>
    <mergeCell ref="C20:H20"/>
    <mergeCell ref="C18:H18"/>
    <mergeCell ref="C19:H19"/>
    <mergeCell ref="G55:K58"/>
    <mergeCell ref="B26:K26"/>
    <mergeCell ref="B34:K34"/>
    <mergeCell ref="G53:K54"/>
    <mergeCell ref="G47:K48"/>
    <mergeCell ref="G50:K51"/>
    <mergeCell ref="G52:K52"/>
    <mergeCell ref="G42:K44"/>
    <mergeCell ref="G39:K39"/>
    <mergeCell ref="G49:K49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Kinnisvaraekspert Tartu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Elbrecht</dc:creator>
  <cp:keywords/>
  <dc:description/>
  <cp:lastModifiedBy>Maile Kajak</cp:lastModifiedBy>
  <dcterms:created xsi:type="dcterms:W3CDTF">2010-05-21T05:12:58Z</dcterms:created>
  <dcterms:modified xsi:type="dcterms:W3CDTF">2017-10-24T04:09:36Z</dcterms:modified>
  <cp:category/>
  <cp:version/>
  <cp:contentType/>
  <cp:contentStatus/>
</cp:coreProperties>
</file>