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870" activeTab="0"/>
  </bookViews>
  <sheets>
    <sheet name="Lahend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Maile Kajak</author>
  </authors>
  <commentList>
    <comment ref="E45" authorId="0">
      <text>
        <r>
          <rPr>
            <b/>
            <sz val="9"/>
            <rFont val="Tahoma"/>
            <family val="0"/>
          </rPr>
          <t>Maile Kajak:</t>
        </r>
        <r>
          <rPr>
            <sz val="9"/>
            <rFont val="Tahoma"/>
            <family val="0"/>
          </rPr>
          <t xml:space="preserve">
juurde on liidetud elamu lammutuskulu, kuna selle võrra muutub tehing ostjale kallimaks</t>
        </r>
      </text>
    </comment>
  </commentList>
</comments>
</file>

<file path=xl/sharedStrings.xml><?xml version="1.0" encoding="utf-8"?>
<sst xmlns="http://schemas.openxmlformats.org/spreadsheetml/2006/main" count="129" uniqueCount="97">
  <si>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</si>
  <si>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</si>
  <si>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</si>
  <si>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</si>
  <si>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</si>
  <si>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</si>
  <si>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</si>
  <si>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</si>
  <si>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</si>
  <si>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</si>
  <si>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</si>
  <si>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</si>
  <si>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</si>
  <si>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</si>
  <si>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</si>
  <si>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</si>
  <si>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 xml:space="preserve">Teisi parameetreid ei ole võrdluselementidena vaadeldud, kuna vastavalt lähteandmetele ei oma need turuväärtuse kujunemisel tähtsust. </t>
  </si>
  <si>
    <t>Kommentaarid ja selgitused</t>
  </si>
  <si>
    <t>Kommentaarid</t>
  </si>
  <si>
    <t>Võrdlustehinguks mittesobivuse põhjendus</t>
  </si>
  <si>
    <t>Alljärgnevas tabelis on toodud võrdlustehingute valiku põhjendused:</t>
  </si>
  <si>
    <t>-</t>
  </si>
  <si>
    <t>turusituatsioon on sama väärtuse kuupäevaga</t>
  </si>
  <si>
    <t>samaväärne</t>
  </si>
  <si>
    <t>ajaliselt liiga vana tehing</t>
  </si>
  <si>
    <t>Liitumised tehnovõrkudega</t>
  </si>
  <si>
    <t>Hinnatud turuväärtus ei sisalda käibemaksu ning sellele ei lisandu käibemaksu.</t>
  </si>
  <si>
    <t>NB! Tegemist on vaid näitega ühest võimalikust lahenduskäigust!</t>
  </si>
  <si>
    <t>Hindamistulemus</t>
  </si>
  <si>
    <t>Turuväärtus / tehingu hind</t>
  </si>
  <si>
    <t>Näitaja</t>
  </si>
  <si>
    <t>Hinnatav vara</t>
  </si>
  <si>
    <t>Võrdluselementideks on lisaks tehingu ajale tulenevalt hinnatava vara iseloomust esitatud algandmete põhjal valitud:</t>
  </si>
  <si>
    <r>
      <t xml:space="preserve">Tehingu hind, </t>
    </r>
    <r>
      <rPr>
        <sz val="10"/>
        <rFont val="Calibri"/>
        <family val="2"/>
      </rPr>
      <t>€</t>
    </r>
  </si>
  <si>
    <r>
      <t xml:space="preserve">Ajaline kohandus, </t>
    </r>
    <r>
      <rPr>
        <sz val="10"/>
        <rFont val="Calibri"/>
        <family val="2"/>
      </rPr>
      <t>€</t>
    </r>
  </si>
  <si>
    <t>Ajaldatud tehingu hind, €</t>
  </si>
  <si>
    <t>Lõpptulemuse leidmisel kasutatakse kaalutud keskmist, kuna võrreldes aritmeetilise keskmisega annab see täpsema tulemuse (võimalik on parandada kohandamisel tekkivat ebatäpsust).</t>
  </si>
  <si>
    <t>Kaalutud tehingu hinnad, €/m²</t>
  </si>
  <si>
    <t>Kinnistu pindala, m²</t>
  </si>
  <si>
    <t>Kaalutud keskmine kohandatud tehingu hind, €/m²</t>
  </si>
  <si>
    <t>Hinnatavat vara koormavat hüpoteeki hindamisel ei arvestata.</t>
  </si>
  <si>
    <t>tegemist ei ole vaba turu tingimustes teostatud tehinguga, kuna ostjaks oli naaberkinnistu omanik (erihuvi)</t>
  </si>
  <si>
    <t>detailplaneeringu kohaselt on kinnistul ärimaa sihtotstarve, võimalik erihuvi</t>
  </si>
  <si>
    <t>tegemist ei ole vaba turu tingimustes müüdud kinnistuga (enampakkumine)</t>
  </si>
  <si>
    <t>tsentraalsed</t>
  </si>
  <si>
    <t>hoonete puhul suurusega 150 – 200 m² tekib mastaabiefekt - nimetatud pinnavahemikuga hoonete pinnaühiku hind on 5% võrra madalam kui 120-150 m2 suurustel hoonetel</t>
  </si>
  <si>
    <t>Võrdlustehingute kohandatud mediaankeskmine tehingu hind</t>
  </si>
  <si>
    <t>Võrdlustehingute kohandatud tehinguhinna aritmeetiline keskmine tehingu hind</t>
  </si>
  <si>
    <t>Võrdlustehingute valik</t>
  </si>
  <si>
    <t>Võrdlustehing nr. 15</t>
  </si>
  <si>
    <t>Arvestades teadaolevat informatsiooni (asukoht elamupiirkonnas, nii detail- kui ka üldplaneering näevad maakasutuse sihtotstarbena ette elamumaa, väljastatud on ehitusluba ühepereelamu püstitamiseks, kinnistu olemasolev maakasutuse sihtotstarve on 100% elamumaa), on  hinnatava vara parimaks kasutuseks olemasolev kasutus elamumaana ning tulevikus hoonestamine elukondliku (ühepereelamu) hoonestusega.</t>
  </si>
  <si>
    <t>tegemist on sugulaste vahelise tehinguga (ei ole vabaturutehing)</t>
  </si>
  <si>
    <t>tegemist erineva sihtotstarbega tehinguga (70% ärimaa)</t>
  </si>
  <si>
    <t>hinnatavast varast erinev tehing (hoonestatud kinnistu)</t>
  </si>
  <si>
    <t>üldplaneeringu kohaselt on tegemist transpordimaaga, võimalik spekulatiivne huvi</t>
  </si>
  <si>
    <t>tegemist ei ole vaba turu tingimustes müüdud kinnistuga (tehing seotud osapoolte vahel)</t>
  </si>
  <si>
    <t>Teeservituut</t>
  </si>
  <si>
    <t>Kuna teeservituut ei takista kinnistu hoonestamist üksikelamuga või selle muul viisil sihtotstarbelist kasutamist ning ei oma seeläbi hinnanguliselt negatiivset mõju kinnistu turuväärtusele, ei ole sellega hindamisel arvestatud.</t>
  </si>
  <si>
    <t>Kuna turuanalüüsi tulemusel on teada, et turuosalised teevad enda otsuseid antud turusektoris lähtuvalt kinnistu tervikhinnast, on valitud võrdlusühikuks kinnistu tervikhind.</t>
  </si>
  <si>
    <t>1) Kinnistu pindala</t>
  </si>
  <si>
    <t>3) Tehnovõrkudega liitumine</t>
  </si>
  <si>
    <t>2) Tehnovõrgud (tsentraalne/lokaalne)</t>
  </si>
  <si>
    <t>4) Detaili/ehitusloa olemasolu</t>
  </si>
  <si>
    <t>5) Haljastus</t>
  </si>
  <si>
    <t>Turuväärtuse hindamine, NB! Väärtuse kuupäevaks on 01.10.17</t>
  </si>
  <si>
    <t>Tehnovõrgud</t>
  </si>
  <si>
    <t>Detailplaneeringu/ehitusloa olemasolu</t>
  </si>
  <si>
    <t>Haljastus</t>
  </si>
  <si>
    <t>Võrdlustehing nr. 4</t>
  </si>
  <si>
    <t>Võrdlustehing nr.  6</t>
  </si>
  <si>
    <t>aug 17</t>
  </si>
  <si>
    <t>okt 17</t>
  </si>
  <si>
    <t>2017.a I kvartalis olid hinnad stabiilsed, II kvartalis toimus hoonestamata elamukruntide 5% tõus, III kvartalis olid hinnad taas stabiilsed.</t>
  </si>
  <si>
    <t>apr 17</t>
  </si>
  <si>
    <t>hinnad on vahepeal mõnevõrra tõusnud</t>
  </si>
  <si>
    <t>väiksem, tervikhind madalam</t>
  </si>
  <si>
    <t>liitumistasud tasutud</t>
  </si>
  <si>
    <t>olemas (detailplaneering)</t>
  </si>
  <si>
    <t>kõrghaljastus</t>
  </si>
  <si>
    <t>vesi tsentraalne, kanal lokaalne</t>
  </si>
  <si>
    <t>tasutud</t>
  </si>
  <si>
    <t>puuduvad</t>
  </si>
  <si>
    <t>Tehnovõrkudega (vesi, kanal, elekter) liitumiste olemasolu tõstab kinnistu hinda ca 5% võrra.</t>
  </si>
  <si>
    <t>Kinnistud, millel üks tehnovõrkudest on lahendatud lokaalselt, on keskmiselt 5% odavamad kui tsentraalsete võrkudega varustatud kinnistud.</t>
  </si>
  <si>
    <t>puudub</t>
  </si>
  <si>
    <t>Kehtiva detailplaneeringu olemasolu tõstab kinnistu hinda 5% võrra</t>
  </si>
  <si>
    <t>madalhaljastus</t>
  </si>
  <si>
    <t>detailpl. olemas</t>
  </si>
  <si>
    <t>Madalhaljastusega kinnistud on ca 5% vähemhinnatud kui kõrghaljastusega kinnistud</t>
  </si>
  <si>
    <r>
      <t>Kaalude andmisel on väikseim kaal antud võrdlustehingutele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nr. 4</t>
    </r>
    <r>
      <rPr>
        <sz val="10"/>
        <rFont val="Arial"/>
        <family val="0"/>
      </rPr>
      <t xml:space="preserve"> ja 6</t>
    </r>
    <r>
      <rPr>
        <sz val="10"/>
        <rFont val="Arial"/>
        <family val="0"/>
      </rPr>
      <t xml:space="preserve">, sest </t>
    </r>
    <r>
      <rPr>
        <sz val="10"/>
        <rFont val="Arial"/>
        <family val="0"/>
      </rPr>
      <t>neid</t>
    </r>
    <r>
      <rPr>
        <sz val="10"/>
        <rFont val="Arial"/>
        <family val="0"/>
      </rPr>
      <t xml:space="preserve"> on kohandatud kõige enam.</t>
    </r>
  </si>
  <si>
    <t>Summaarne kohandus, €</t>
  </si>
  <si>
    <t>Kohandatud tehingu hind, €</t>
  </si>
  <si>
    <t>Elamukruntide võib lugeda hindamise hetkel suhteliselt efektiivseks turusektoriks, mistõttu on võib pidada käesoleva hindamise täpsusastet keskmiseks (+/- 5%).</t>
  </si>
  <si>
    <t>Sarnaste varade likviisdus on keskmine ja keskmine müügiperiood 6 kuni 9 kuud.</t>
  </si>
  <si>
    <t>Hindamistulemuse võrdlus võrdlustehingute kohandatud tehingute hindadega</t>
  </si>
  <si>
    <t>Seega on hinnatava vara turuväärtus väärtuse kuupäeval: 171 356 eurot ehk ümardatult 171 000 eurot (154 €/m² taandatuna hinnatava kinnistu pinnale).</t>
  </si>
  <si>
    <r>
      <t>Hinnatava vara turuväärtus on mõnevõrra madalam võrdlustehingute kohandatud tehinguhinna artimeetilisest keskmisest ja mediaankeskmisest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</si>
</sst>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0"/>
    <numFmt numFmtId="193" formatCode="#,##0.000000000"/>
    <numFmt numFmtId="194" formatCode="0.000000"/>
    <numFmt numFmtId="195" formatCode="#,##0.0"/>
    <numFmt numFmtId="196" formatCode="&quot;Jah&quot;;&quot;Jah&quot;;&quot;Ei&quot;"/>
    <numFmt numFmtId="197" formatCode="&quot;Tõene&quot;;&quot;Tõene&quot;;&quot;Väär&quot;"/>
    <numFmt numFmtId="198" formatCode="&quot;Sees&quot;;&quot;Sees&quot;;&quot;Väljas&quot;"/>
    <numFmt numFmtId="199" formatCode="#,##0\ &quot;€&quot;"/>
    <numFmt numFmtId="200" formatCode="[$-425]d\.\ mmmm\ yyyy&quot;. a.&quot;"/>
    <numFmt numFmtId="201" formatCode="dd\.mm\.yy;@"/>
    <numFmt numFmtId="202" formatCode="0.0"/>
    <numFmt numFmtId="203" formatCode="[$-425]dddd\,\ d\.\ mmmm\ yyyy"/>
    <numFmt numFmtId="204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1" applyNumberFormat="0" applyAlignment="0" applyProtection="0"/>
    <xf numFmtId="0" fontId="44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0" fillId="40" borderId="15" applyNumberFormat="0" applyAlignment="0" applyProtection="0"/>
  </cellStyleXfs>
  <cellXfs count="140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5" fillId="0" borderId="18" xfId="0" applyFont="1" applyFill="1" applyBorder="1" applyAlignment="1">
      <alignment/>
    </xf>
    <xf numFmtId="0" fontId="25" fillId="2" borderId="19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17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16" fontId="22" fillId="0" borderId="0" xfId="0" applyNumberFormat="1" applyFont="1" applyBorder="1" applyAlignment="1">
      <alignment horizontal="right" wrapText="1"/>
    </xf>
    <xf numFmtId="3" fontId="26" fillId="0" borderId="19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9" fontId="25" fillId="0" borderId="19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9" fontId="26" fillId="0" borderId="19" xfId="0" applyNumberFormat="1" applyFont="1" applyFill="1" applyBorder="1" applyAlignment="1">
      <alignment horizontal="right"/>
    </xf>
    <xf numFmtId="9" fontId="25" fillId="0" borderId="19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25" fillId="2" borderId="19" xfId="0" applyFont="1" applyFill="1" applyBorder="1" applyAlignment="1">
      <alignment horizontal="left"/>
    </xf>
    <xf numFmtId="3" fontId="26" fillId="0" borderId="19" xfId="0" applyNumberFormat="1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 horizontal="left" wrapText="1"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27" fillId="0" borderId="38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/>
    </xf>
    <xf numFmtId="0" fontId="23" fillId="0" borderId="41" xfId="0" applyFont="1" applyFill="1" applyBorder="1" applyAlignment="1">
      <alignment horizontal="left"/>
    </xf>
    <xf numFmtId="0" fontId="23" fillId="0" borderId="42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alb" xfId="67"/>
    <cellStyle name="Hea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i lahtrit" xfId="75"/>
    <cellStyle name="Linked Cell" xfId="76"/>
    <cellStyle name="Neutral" xfId="77"/>
    <cellStyle name="Note" xfId="78"/>
    <cellStyle name="Output" xfId="79"/>
    <cellStyle name="Pealkiri 1" xfId="80"/>
    <cellStyle name="Pealkiri 2" xfId="81"/>
    <cellStyle name="Pealkiri 3" xfId="82"/>
    <cellStyle name="Pealkiri 4" xfId="83"/>
    <cellStyle name="Percent" xfId="84"/>
    <cellStyle name="Rõhk1" xfId="85"/>
    <cellStyle name="Rõhk2" xfId="86"/>
    <cellStyle name="Rõhk3" xfId="87"/>
    <cellStyle name="Rõhk4" xfId="88"/>
    <cellStyle name="Rõhk5" xfId="89"/>
    <cellStyle name="Rõhk6" xfId="90"/>
    <cellStyle name="Selgitav tekst" xfId="91"/>
    <cellStyle name="Sisestus" xfId="92"/>
    <cellStyle name="Title" xfId="93"/>
    <cellStyle name="Total" xfId="94"/>
    <cellStyle name="Warning Text" xfId="95"/>
    <cellStyle name="Väljund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5"/>
  <sheetViews>
    <sheetView tabSelected="1" zoomScalePageLayoutView="0" workbookViewId="0" topLeftCell="A34">
      <selection activeCell="F41" sqref="F41"/>
    </sheetView>
  </sheetViews>
  <sheetFormatPr defaultColWidth="8.8515625" defaultRowHeight="12.75"/>
  <cols>
    <col min="1" max="1" width="2.421875" style="0" customWidth="1"/>
    <col min="2" max="2" width="48.421875" style="0" customWidth="1"/>
    <col min="3" max="3" width="27.28125" style="0" customWidth="1"/>
    <col min="4" max="4" width="19.421875" style="0" customWidth="1"/>
    <col min="5" max="5" width="19.140625" style="0" customWidth="1"/>
    <col min="6" max="6" width="20.00390625" style="0" customWidth="1"/>
    <col min="7" max="7" width="14.7109375" style="0" customWidth="1"/>
    <col min="8" max="8" width="13.8515625" style="0" customWidth="1"/>
    <col min="9" max="9" width="10.710937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8515625" style="0" customWidth="1"/>
  </cols>
  <sheetData>
    <row r="2" ht="18">
      <c r="B2" s="43" t="s">
        <v>27</v>
      </c>
    </row>
    <row r="4" ht="15">
      <c r="B4" s="1" t="s">
        <v>15</v>
      </c>
    </row>
    <row r="5" spans="2:11" ht="27" customHeight="1">
      <c r="B5" s="136" t="s">
        <v>50</v>
      </c>
      <c r="C5" s="136"/>
      <c r="D5" s="136"/>
      <c r="E5" s="136"/>
      <c r="F5" s="136"/>
      <c r="G5" s="136"/>
      <c r="H5" s="136"/>
      <c r="I5" s="136"/>
      <c r="J5" s="136"/>
      <c r="K5" s="136"/>
    </row>
    <row r="7" ht="12.75">
      <c r="B7" s="69" t="s">
        <v>56</v>
      </c>
    </row>
    <row r="8" ht="12.75">
      <c r="B8" t="s">
        <v>57</v>
      </c>
    </row>
    <row r="10" spans="2:3" ht="15">
      <c r="B10" s="1" t="s">
        <v>48</v>
      </c>
      <c r="C10" s="68"/>
    </row>
    <row r="11" ht="12.75">
      <c r="B11" s="2" t="s">
        <v>20</v>
      </c>
    </row>
    <row r="12" ht="13.5" thickBot="1"/>
    <row r="13" spans="2:13" s="40" customFormat="1" ht="15.75" customHeight="1" thickBot="1">
      <c r="B13" s="63" t="s">
        <v>0</v>
      </c>
      <c r="C13" s="107" t="s">
        <v>19</v>
      </c>
      <c r="D13" s="107"/>
      <c r="E13" s="107"/>
      <c r="F13" s="107"/>
      <c r="G13" s="108"/>
      <c r="H13" s="39"/>
      <c r="I13" s="39"/>
      <c r="J13" s="39"/>
      <c r="K13" s="39"/>
      <c r="L13" s="39"/>
      <c r="M13" s="39"/>
    </row>
    <row r="14" spans="2:13" s="40" customFormat="1" ht="13.5" customHeight="1">
      <c r="B14" s="64">
        <v>1</v>
      </c>
      <c r="C14" s="137" t="s">
        <v>51</v>
      </c>
      <c r="D14" s="138"/>
      <c r="E14" s="138"/>
      <c r="F14" s="138"/>
      <c r="G14" s="139"/>
      <c r="M14" s="41"/>
    </row>
    <row r="15" spans="2:13" s="40" customFormat="1" ht="13.5" customHeight="1">
      <c r="B15" s="37">
        <v>2</v>
      </c>
      <c r="C15" s="109" t="s">
        <v>43</v>
      </c>
      <c r="D15" s="109"/>
      <c r="E15" s="109"/>
      <c r="F15" s="109"/>
      <c r="G15" s="110"/>
      <c r="M15" s="41"/>
    </row>
    <row r="16" spans="2:13" s="40" customFormat="1" ht="13.5" customHeight="1">
      <c r="B16" s="37">
        <v>3</v>
      </c>
      <c r="C16" s="109" t="s">
        <v>52</v>
      </c>
      <c r="D16" s="109"/>
      <c r="E16" s="109"/>
      <c r="F16" s="109"/>
      <c r="G16" s="110"/>
      <c r="M16" s="41"/>
    </row>
    <row r="17" spans="2:13" s="40" customFormat="1" ht="13.5" customHeight="1">
      <c r="B17" s="37">
        <v>4</v>
      </c>
      <c r="C17" s="109" t="s">
        <v>21</v>
      </c>
      <c r="D17" s="109"/>
      <c r="E17" s="109"/>
      <c r="F17" s="109"/>
      <c r="G17" s="110"/>
      <c r="M17" s="41"/>
    </row>
    <row r="18" spans="2:13" s="40" customFormat="1" ht="13.5" customHeight="1">
      <c r="B18" s="37">
        <v>5</v>
      </c>
      <c r="C18" s="109" t="s">
        <v>42</v>
      </c>
      <c r="D18" s="109"/>
      <c r="E18" s="109"/>
      <c r="F18" s="109"/>
      <c r="G18" s="110"/>
      <c r="M18" s="41"/>
    </row>
    <row r="19" spans="2:13" s="40" customFormat="1" ht="13.5" customHeight="1">
      <c r="B19" s="37">
        <v>6</v>
      </c>
      <c r="C19" s="109" t="s">
        <v>21</v>
      </c>
      <c r="D19" s="109"/>
      <c r="E19" s="109"/>
      <c r="F19" s="109"/>
      <c r="G19" s="110"/>
      <c r="M19" s="41"/>
    </row>
    <row r="20" spans="2:13" s="40" customFormat="1" ht="13.5" customHeight="1">
      <c r="B20" s="37">
        <v>7</v>
      </c>
      <c r="C20" s="109" t="s">
        <v>43</v>
      </c>
      <c r="D20" s="109"/>
      <c r="E20" s="109"/>
      <c r="F20" s="109"/>
      <c r="G20" s="110"/>
      <c r="M20" s="41"/>
    </row>
    <row r="21" spans="2:13" s="40" customFormat="1" ht="13.5" customHeight="1">
      <c r="B21" s="37">
        <v>8</v>
      </c>
      <c r="C21" s="132" t="s">
        <v>53</v>
      </c>
      <c r="D21" s="133"/>
      <c r="E21" s="133"/>
      <c r="F21" s="133"/>
      <c r="G21" s="134"/>
      <c r="M21" s="41"/>
    </row>
    <row r="22" spans="2:13" s="40" customFormat="1" ht="13.5" customHeight="1">
      <c r="B22" s="62">
        <v>9</v>
      </c>
      <c r="C22" s="132" t="s">
        <v>24</v>
      </c>
      <c r="D22" s="133"/>
      <c r="E22" s="133"/>
      <c r="F22" s="133"/>
      <c r="G22" s="134"/>
      <c r="M22" s="41"/>
    </row>
    <row r="23" spans="2:13" s="40" customFormat="1" ht="13.5" customHeight="1">
      <c r="B23" s="37">
        <v>10</v>
      </c>
      <c r="C23" s="135" t="s">
        <v>41</v>
      </c>
      <c r="D23" s="109"/>
      <c r="E23" s="109"/>
      <c r="F23" s="109"/>
      <c r="G23" s="110"/>
      <c r="H23" s="61"/>
      <c r="I23" s="61"/>
      <c r="J23" s="61"/>
      <c r="K23" s="61"/>
      <c r="L23" s="61"/>
      <c r="M23" s="41"/>
    </row>
    <row r="24" spans="2:13" s="40" customFormat="1" ht="13.5" customHeight="1">
      <c r="B24" s="37">
        <v>11</v>
      </c>
      <c r="C24" s="109" t="s">
        <v>43</v>
      </c>
      <c r="D24" s="109"/>
      <c r="E24" s="109"/>
      <c r="F24" s="109"/>
      <c r="G24" s="110"/>
      <c r="H24" s="61"/>
      <c r="I24" s="61"/>
      <c r="J24" s="61"/>
      <c r="K24" s="61"/>
      <c r="L24" s="61"/>
      <c r="M24" s="41"/>
    </row>
    <row r="25" spans="2:13" s="40" customFormat="1" ht="13.5" customHeight="1">
      <c r="B25" s="37">
        <v>12</v>
      </c>
      <c r="C25" s="132" t="s">
        <v>24</v>
      </c>
      <c r="D25" s="133"/>
      <c r="E25" s="133"/>
      <c r="F25" s="133"/>
      <c r="G25" s="134"/>
      <c r="H25" s="65"/>
      <c r="I25" s="66"/>
      <c r="J25" s="66"/>
      <c r="K25" s="66"/>
      <c r="L25" s="66"/>
      <c r="M25" s="41"/>
    </row>
    <row r="26" spans="2:13" s="40" customFormat="1" ht="13.5" customHeight="1">
      <c r="B26" s="37">
        <v>13</v>
      </c>
      <c r="C26" s="109" t="s">
        <v>55</v>
      </c>
      <c r="D26" s="109"/>
      <c r="E26" s="109"/>
      <c r="F26" s="109"/>
      <c r="G26" s="110"/>
      <c r="H26" s="61"/>
      <c r="I26" s="61"/>
      <c r="J26" s="61"/>
      <c r="K26" s="61"/>
      <c r="L26" s="61"/>
      <c r="M26" s="41"/>
    </row>
    <row r="27" spans="2:13" s="40" customFormat="1" ht="13.5" customHeight="1">
      <c r="B27" s="37">
        <v>14</v>
      </c>
      <c r="C27" s="109" t="s">
        <v>54</v>
      </c>
      <c r="D27" s="109"/>
      <c r="E27" s="109"/>
      <c r="F27" s="109"/>
      <c r="G27" s="110"/>
      <c r="H27" s="61"/>
      <c r="I27" s="61"/>
      <c r="J27" s="61"/>
      <c r="K27" s="61"/>
      <c r="L27" s="61"/>
      <c r="M27" s="41"/>
    </row>
    <row r="28" spans="2:13" s="40" customFormat="1" ht="13.5" customHeight="1" thickBot="1">
      <c r="B28" s="38">
        <v>15</v>
      </c>
      <c r="C28" s="111" t="s">
        <v>21</v>
      </c>
      <c r="D28" s="111"/>
      <c r="E28" s="111"/>
      <c r="F28" s="111"/>
      <c r="G28" s="112"/>
      <c r="H28" s="61"/>
      <c r="I28" s="61"/>
      <c r="J28" s="61"/>
      <c r="K28" s="61"/>
      <c r="L28" s="61"/>
      <c r="M28" s="41"/>
    </row>
    <row r="29" spans="2:12" ht="12.75">
      <c r="B29" s="23"/>
      <c r="C29" s="24"/>
      <c r="D29" s="25"/>
      <c r="E29" s="25"/>
      <c r="F29" s="26"/>
      <c r="G29" s="24"/>
      <c r="H29" s="30"/>
      <c r="I29" s="27"/>
      <c r="J29" s="27"/>
      <c r="K29" s="28"/>
      <c r="L29" s="29"/>
    </row>
    <row r="30" ht="15">
      <c r="B30" s="1" t="s">
        <v>3</v>
      </c>
    </row>
    <row r="31" spans="2:12" ht="15.75" customHeight="1">
      <c r="B31" s="122" t="s">
        <v>58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3"/>
    </row>
    <row r="33" spans="2:6" ht="15">
      <c r="B33" s="1" t="s">
        <v>4</v>
      </c>
      <c r="F33" s="48"/>
    </row>
    <row r="34" spans="2:6" ht="12.75">
      <c r="B34" s="48" t="s">
        <v>32</v>
      </c>
      <c r="F34" s="36"/>
    </row>
    <row r="35" ht="12.75">
      <c r="B35" s="70" t="s">
        <v>59</v>
      </c>
    </row>
    <row r="36" ht="12.75">
      <c r="B36" s="70" t="s">
        <v>61</v>
      </c>
    </row>
    <row r="37" ht="12.75">
      <c r="B37" s="70" t="s">
        <v>60</v>
      </c>
    </row>
    <row r="38" ht="12.75">
      <c r="B38" s="70" t="s">
        <v>62</v>
      </c>
    </row>
    <row r="39" ht="12.75">
      <c r="B39" s="70" t="s">
        <v>63</v>
      </c>
    </row>
    <row r="40" spans="2:12" ht="18.75" customHeight="1">
      <c r="B40" s="123" t="s">
        <v>16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3"/>
    </row>
    <row r="42" ht="12.75">
      <c r="B42" s="4" t="s">
        <v>64</v>
      </c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6"/>
      <c r="C44" s="7" t="s">
        <v>31</v>
      </c>
      <c r="D44" s="7" t="s">
        <v>68</v>
      </c>
      <c r="E44" s="7" t="s">
        <v>69</v>
      </c>
      <c r="F44" s="7" t="s">
        <v>49</v>
      </c>
      <c r="G44" s="129" t="s">
        <v>17</v>
      </c>
      <c r="H44" s="130"/>
      <c r="I44" s="130"/>
      <c r="J44" s="130"/>
      <c r="K44" s="131"/>
    </row>
    <row r="45" spans="2:11" ht="12.75">
      <c r="B45" s="50" t="s">
        <v>33</v>
      </c>
      <c r="C45" s="9"/>
      <c r="D45" s="10">
        <v>155000</v>
      </c>
      <c r="E45" s="10">
        <v>150000</v>
      </c>
      <c r="F45" s="10">
        <v>159000</v>
      </c>
      <c r="G45" s="128"/>
      <c r="H45" s="125"/>
      <c r="I45" s="125"/>
      <c r="J45" s="125"/>
      <c r="K45" s="126"/>
    </row>
    <row r="46" spans="2:11" ht="12.75">
      <c r="B46" s="8" t="s">
        <v>1</v>
      </c>
      <c r="C46" s="9"/>
      <c r="D46" s="72" t="s">
        <v>73</v>
      </c>
      <c r="E46" s="72" t="s">
        <v>70</v>
      </c>
      <c r="F46" s="72" t="s">
        <v>71</v>
      </c>
      <c r="G46" s="95"/>
      <c r="H46" s="96"/>
      <c r="I46" s="96"/>
      <c r="J46" s="96"/>
      <c r="K46" s="97"/>
    </row>
    <row r="47" spans="2:11" ht="48.75" customHeight="1">
      <c r="B47" s="13" t="s">
        <v>2</v>
      </c>
      <c r="C47" s="9"/>
      <c r="D47" s="73" t="s">
        <v>74</v>
      </c>
      <c r="E47" s="52" t="s">
        <v>22</v>
      </c>
      <c r="F47" s="52" t="s">
        <v>22</v>
      </c>
      <c r="G47" s="124" t="s">
        <v>72</v>
      </c>
      <c r="H47" s="125"/>
      <c r="I47" s="125"/>
      <c r="J47" s="125"/>
      <c r="K47" s="126"/>
    </row>
    <row r="48" spans="2:11" ht="12.75">
      <c r="B48" s="8" t="s">
        <v>5</v>
      </c>
      <c r="C48" s="9"/>
      <c r="D48" s="44">
        <v>0.05</v>
      </c>
      <c r="E48" s="44">
        <v>0</v>
      </c>
      <c r="F48" s="44">
        <v>0</v>
      </c>
      <c r="G48" s="89"/>
      <c r="H48" s="90"/>
      <c r="I48" s="90"/>
      <c r="J48" s="90"/>
      <c r="K48" s="91"/>
    </row>
    <row r="49" spans="2:11" ht="12.75">
      <c r="B49" s="50" t="s">
        <v>34</v>
      </c>
      <c r="C49" s="9"/>
      <c r="D49" s="45">
        <f>D45*D48</f>
        <v>7750</v>
      </c>
      <c r="E49" s="45">
        <f>E45*E48</f>
        <v>0</v>
      </c>
      <c r="F49" s="45">
        <f>F45*F48</f>
        <v>0</v>
      </c>
      <c r="G49" s="92"/>
      <c r="H49" s="93"/>
      <c r="I49" s="93"/>
      <c r="J49" s="93"/>
      <c r="K49" s="94"/>
    </row>
    <row r="50" spans="2:11" ht="14.25" customHeight="1">
      <c r="B50" s="81" t="s">
        <v>35</v>
      </c>
      <c r="C50" s="82"/>
      <c r="D50" s="83">
        <f>D45+D49</f>
        <v>162750</v>
      </c>
      <c r="E50" s="83">
        <f>E45+E49</f>
        <v>150000</v>
      </c>
      <c r="F50" s="83">
        <f>F45+F49</f>
        <v>159000</v>
      </c>
      <c r="G50" s="92"/>
      <c r="H50" s="93"/>
      <c r="I50" s="93"/>
      <c r="J50" s="93"/>
      <c r="K50" s="94"/>
    </row>
    <row r="51" spans="2:11" ht="12.75" customHeight="1">
      <c r="B51" s="71" t="s">
        <v>38</v>
      </c>
      <c r="C51" s="74">
        <v>1111</v>
      </c>
      <c r="D51" s="55">
        <v>1152</v>
      </c>
      <c r="E51" s="74">
        <v>980</v>
      </c>
      <c r="F51" s="55">
        <v>1240</v>
      </c>
      <c r="G51" s="127" t="s">
        <v>45</v>
      </c>
      <c r="H51" s="102"/>
      <c r="I51" s="102"/>
      <c r="J51" s="102"/>
      <c r="K51" s="103"/>
    </row>
    <row r="52" spans="2:11" ht="24.75" customHeight="1">
      <c r="B52" s="14" t="s">
        <v>6</v>
      </c>
      <c r="C52" s="56"/>
      <c r="D52" s="59" t="s">
        <v>23</v>
      </c>
      <c r="E52" s="59" t="s">
        <v>75</v>
      </c>
      <c r="F52" s="59" t="s">
        <v>23</v>
      </c>
      <c r="G52" s="104"/>
      <c r="H52" s="105"/>
      <c r="I52" s="105"/>
      <c r="J52" s="105"/>
      <c r="K52" s="106"/>
    </row>
    <row r="53" spans="2:11" ht="13.5" customHeight="1">
      <c r="B53" s="14" t="s">
        <v>9</v>
      </c>
      <c r="C53" s="57"/>
      <c r="D53" s="53">
        <v>0</v>
      </c>
      <c r="E53" s="53">
        <v>0.05</v>
      </c>
      <c r="F53" s="53">
        <v>0</v>
      </c>
      <c r="G53" s="32"/>
      <c r="H53" s="33"/>
      <c r="I53" s="33"/>
      <c r="J53" s="33"/>
      <c r="K53" s="34"/>
    </row>
    <row r="54" spans="2:11" ht="26.25" customHeight="1">
      <c r="B54" s="71" t="s">
        <v>65</v>
      </c>
      <c r="C54" s="75" t="s">
        <v>44</v>
      </c>
      <c r="D54" s="80" t="s">
        <v>79</v>
      </c>
      <c r="E54" s="75" t="s">
        <v>44</v>
      </c>
      <c r="F54" s="80" t="s">
        <v>44</v>
      </c>
      <c r="G54" s="101" t="s">
        <v>83</v>
      </c>
      <c r="H54" s="102"/>
      <c r="I54" s="102"/>
      <c r="J54" s="102"/>
      <c r="K54" s="103"/>
    </row>
    <row r="55" spans="2:11" ht="13.5" customHeight="1">
      <c r="B55" s="14" t="s">
        <v>6</v>
      </c>
      <c r="C55" s="56"/>
      <c r="D55" s="31" t="s">
        <v>7</v>
      </c>
      <c r="E55" s="31" t="s">
        <v>8</v>
      </c>
      <c r="F55" s="31" t="s">
        <v>8</v>
      </c>
      <c r="G55" s="104"/>
      <c r="H55" s="105"/>
      <c r="I55" s="105"/>
      <c r="J55" s="105"/>
      <c r="K55" s="106"/>
    </row>
    <row r="56" spans="2:11" ht="13.5" customHeight="1">
      <c r="B56" s="14" t="s">
        <v>9</v>
      </c>
      <c r="C56" s="57"/>
      <c r="D56" s="53">
        <v>0.05</v>
      </c>
      <c r="E56" s="53">
        <v>0</v>
      </c>
      <c r="F56" s="53">
        <v>0</v>
      </c>
      <c r="G56" s="32"/>
      <c r="H56" s="33"/>
      <c r="I56" s="33"/>
      <c r="J56" s="33"/>
      <c r="K56" s="34"/>
    </row>
    <row r="57" spans="2:11" ht="13.5" customHeight="1">
      <c r="B57" s="71" t="s">
        <v>25</v>
      </c>
      <c r="C57" s="76" t="s">
        <v>76</v>
      </c>
      <c r="D57" s="79" t="s">
        <v>80</v>
      </c>
      <c r="E57" s="76" t="s">
        <v>80</v>
      </c>
      <c r="F57" s="79" t="s">
        <v>81</v>
      </c>
      <c r="G57" s="101" t="s">
        <v>82</v>
      </c>
      <c r="H57" s="102"/>
      <c r="I57" s="102"/>
      <c r="J57" s="102"/>
      <c r="K57" s="103"/>
    </row>
    <row r="58" spans="2:11" ht="13.5" customHeight="1">
      <c r="B58" s="14" t="s">
        <v>6</v>
      </c>
      <c r="C58" s="56"/>
      <c r="D58" s="31" t="s">
        <v>8</v>
      </c>
      <c r="E58" s="31" t="s">
        <v>8</v>
      </c>
      <c r="F58" s="31" t="s">
        <v>7</v>
      </c>
      <c r="G58" s="104"/>
      <c r="H58" s="105"/>
      <c r="I58" s="105"/>
      <c r="J58" s="105"/>
      <c r="K58" s="106"/>
    </row>
    <row r="59" spans="2:11" ht="13.5" customHeight="1">
      <c r="B59" s="14" t="s">
        <v>9</v>
      </c>
      <c r="C59" s="57"/>
      <c r="D59" s="53">
        <v>0</v>
      </c>
      <c r="E59" s="53">
        <v>0</v>
      </c>
      <c r="F59" s="53">
        <v>0.05</v>
      </c>
      <c r="G59" s="32"/>
      <c r="H59" s="33"/>
      <c r="I59" s="33"/>
      <c r="J59" s="33"/>
      <c r="K59" s="34"/>
    </row>
    <row r="60" spans="2:11" ht="12.75">
      <c r="B60" s="71" t="s">
        <v>66</v>
      </c>
      <c r="C60" s="77" t="s">
        <v>77</v>
      </c>
      <c r="D60" s="77" t="s">
        <v>87</v>
      </c>
      <c r="E60" s="77" t="s">
        <v>84</v>
      </c>
      <c r="F60" s="77" t="s">
        <v>87</v>
      </c>
      <c r="G60" s="101" t="s">
        <v>85</v>
      </c>
      <c r="H60" s="102"/>
      <c r="I60" s="102"/>
      <c r="J60" s="102"/>
      <c r="K60" s="103"/>
    </row>
    <row r="61" spans="2:11" ht="12.75">
      <c r="B61" s="14" t="s">
        <v>6</v>
      </c>
      <c r="C61" s="58"/>
      <c r="D61" s="16" t="s">
        <v>8</v>
      </c>
      <c r="E61" s="16" t="s">
        <v>7</v>
      </c>
      <c r="F61" s="16" t="s">
        <v>8</v>
      </c>
      <c r="G61" s="104"/>
      <c r="H61" s="105"/>
      <c r="I61" s="105"/>
      <c r="J61" s="105"/>
      <c r="K61" s="106"/>
    </row>
    <row r="62" spans="2:11" ht="12.75">
      <c r="B62" s="14" t="s">
        <v>9</v>
      </c>
      <c r="C62" s="58"/>
      <c r="D62" s="54">
        <v>0</v>
      </c>
      <c r="E62" s="54">
        <v>0.05</v>
      </c>
      <c r="F62" s="54">
        <v>0</v>
      </c>
      <c r="G62" s="98"/>
      <c r="H62" s="99"/>
      <c r="I62" s="99"/>
      <c r="J62" s="99"/>
      <c r="K62" s="100"/>
    </row>
    <row r="63" spans="2:11" ht="12.75">
      <c r="B63" s="71" t="s">
        <v>67</v>
      </c>
      <c r="C63" s="78" t="s">
        <v>78</v>
      </c>
      <c r="D63" s="78" t="s">
        <v>86</v>
      </c>
      <c r="E63" s="78" t="s">
        <v>86</v>
      </c>
      <c r="F63" s="78" t="s">
        <v>78</v>
      </c>
      <c r="G63" s="101" t="s">
        <v>88</v>
      </c>
      <c r="H63" s="102"/>
      <c r="I63" s="102"/>
      <c r="J63" s="102"/>
      <c r="K63" s="103"/>
    </row>
    <row r="64" spans="2:11" ht="12.75">
      <c r="B64" s="14" t="s">
        <v>6</v>
      </c>
      <c r="C64" s="15"/>
      <c r="D64" s="18" t="s">
        <v>7</v>
      </c>
      <c r="E64" s="16" t="s">
        <v>7</v>
      </c>
      <c r="F64" s="16" t="s">
        <v>8</v>
      </c>
      <c r="G64" s="104"/>
      <c r="H64" s="105"/>
      <c r="I64" s="105"/>
      <c r="J64" s="105"/>
      <c r="K64" s="106"/>
    </row>
    <row r="65" spans="2:11" ht="12.75">
      <c r="B65" s="14" t="s">
        <v>9</v>
      </c>
      <c r="C65" s="15"/>
      <c r="D65" s="54">
        <v>0.05</v>
      </c>
      <c r="E65" s="54">
        <v>0.05</v>
      </c>
      <c r="F65" s="54">
        <v>0</v>
      </c>
      <c r="G65" s="98"/>
      <c r="H65" s="99"/>
      <c r="I65" s="99"/>
      <c r="J65" s="99"/>
      <c r="K65" s="100"/>
    </row>
    <row r="66" spans="2:11" ht="12.75">
      <c r="B66" s="14" t="s">
        <v>10</v>
      </c>
      <c r="C66" s="15"/>
      <c r="D66" s="17">
        <f>D53++D56+D59+D62+D65</f>
        <v>0.1</v>
      </c>
      <c r="E66" s="17">
        <f>E53++E56+E59+E62+E65</f>
        <v>0.15000000000000002</v>
      </c>
      <c r="F66" s="17">
        <f>F53++F56+F59+F62+F65</f>
        <v>0.05</v>
      </c>
      <c r="G66" s="116"/>
      <c r="H66" s="117"/>
      <c r="I66" s="117"/>
      <c r="J66" s="117"/>
      <c r="K66" s="118"/>
    </row>
    <row r="67" spans="2:11" ht="12.75">
      <c r="B67" s="14" t="s">
        <v>90</v>
      </c>
      <c r="C67" s="15"/>
      <c r="D67" s="85">
        <f>D50*D66</f>
        <v>16275</v>
      </c>
      <c r="E67" s="85">
        <f>E50*E66</f>
        <v>22500.000000000004</v>
      </c>
      <c r="F67" s="85">
        <f>F50*F66</f>
        <v>7950</v>
      </c>
      <c r="G67" s="116"/>
      <c r="H67" s="117"/>
      <c r="I67" s="117"/>
      <c r="J67" s="117"/>
      <c r="K67" s="118"/>
    </row>
    <row r="68" spans="2:11" ht="12.75">
      <c r="B68" s="71" t="s">
        <v>91</v>
      </c>
      <c r="C68" s="9"/>
      <c r="D68" s="10">
        <f>D50+D67</f>
        <v>179025</v>
      </c>
      <c r="E68" s="10">
        <f>E50+E67</f>
        <v>172500</v>
      </c>
      <c r="F68" s="10">
        <f>F50+F67</f>
        <v>166950</v>
      </c>
      <c r="G68" s="119"/>
      <c r="H68" s="120"/>
      <c r="I68" s="120"/>
      <c r="J68" s="120"/>
      <c r="K68" s="121"/>
    </row>
    <row r="69" spans="2:11" ht="12.75">
      <c r="B69" s="8" t="s">
        <v>11</v>
      </c>
      <c r="C69" s="9"/>
      <c r="D69" s="19">
        <f>ABS(D48)+ABS(D53)+ABS(D56)+ABS(D59)+ABS(D62)+ABS(D65)</f>
        <v>0.15000000000000002</v>
      </c>
      <c r="E69" s="19">
        <f>ABS(E48)+ABS(E53)+ABS(E56)+ABS(E59)+ABS(E62)+ABS(E65)</f>
        <v>0.15000000000000002</v>
      </c>
      <c r="F69" s="19">
        <f>ABS(F48)+ABS(F53)+ABS(F56)+ABS(F59)+ABS(F62)+ABS(F65)</f>
        <v>0.05</v>
      </c>
      <c r="G69" s="11" t="s">
        <v>12</v>
      </c>
      <c r="H69" s="11"/>
      <c r="I69" s="11"/>
      <c r="J69" s="11"/>
      <c r="K69" s="12"/>
    </row>
    <row r="70" spans="2:11" ht="12.75">
      <c r="B70" s="8" t="s">
        <v>13</v>
      </c>
      <c r="C70" s="60">
        <f>D70+E70+F70</f>
        <v>1</v>
      </c>
      <c r="D70" s="11">
        <v>0.25</v>
      </c>
      <c r="E70" s="11">
        <v>0.25</v>
      </c>
      <c r="F70" s="11">
        <v>0.5</v>
      </c>
      <c r="G70" s="113" t="s">
        <v>89</v>
      </c>
      <c r="H70" s="114"/>
      <c r="I70" s="114"/>
      <c r="J70" s="114"/>
      <c r="K70" s="115"/>
    </row>
    <row r="71" spans="2:11" ht="15">
      <c r="B71" s="50" t="s">
        <v>37</v>
      </c>
      <c r="C71" s="9"/>
      <c r="D71" s="84">
        <f>D68*D70</f>
        <v>44756.25</v>
      </c>
      <c r="E71" s="84">
        <f>E68*E70</f>
        <v>43125</v>
      </c>
      <c r="F71" s="84">
        <f>F68*F70</f>
        <v>83475</v>
      </c>
      <c r="G71" s="11" t="s">
        <v>36</v>
      </c>
      <c r="H71" s="11"/>
      <c r="I71" s="11"/>
      <c r="J71" s="11"/>
      <c r="K71" s="12"/>
    </row>
    <row r="72" spans="2:11" ht="15.75" thickBot="1">
      <c r="B72" s="51" t="s">
        <v>39</v>
      </c>
      <c r="C72" s="86">
        <f>D71+E71+F71</f>
        <v>171356.25</v>
      </c>
      <c r="D72" s="20"/>
      <c r="E72" s="20"/>
      <c r="F72" s="20"/>
      <c r="G72" s="21" t="s">
        <v>14</v>
      </c>
      <c r="H72" s="21"/>
      <c r="I72" s="21"/>
      <c r="J72" s="21"/>
      <c r="K72" s="22"/>
    </row>
    <row r="74" ht="12.75">
      <c r="B74" t="s">
        <v>40</v>
      </c>
    </row>
    <row r="75" ht="15">
      <c r="B75" s="49" t="s">
        <v>95</v>
      </c>
    </row>
    <row r="76" ht="12.75">
      <c r="C76" s="35"/>
    </row>
    <row r="77" ht="12.75">
      <c r="B77" s="4" t="s">
        <v>18</v>
      </c>
    </row>
    <row r="78" ht="12.75">
      <c r="B78" s="42" t="s">
        <v>26</v>
      </c>
    </row>
    <row r="80" ht="12.75">
      <c r="B80" s="70" t="s">
        <v>92</v>
      </c>
    </row>
    <row r="81" ht="12.75">
      <c r="B81" s="70" t="s">
        <v>93</v>
      </c>
    </row>
    <row r="82" ht="12.75">
      <c r="B82" s="42"/>
    </row>
    <row r="83" ht="12.75">
      <c r="B83" s="4" t="s">
        <v>94</v>
      </c>
    </row>
    <row r="84" spans="2:6" ht="12.75">
      <c r="B84" s="47" t="s">
        <v>30</v>
      </c>
      <c r="C84" s="47" t="s">
        <v>28</v>
      </c>
      <c r="D84" s="47" t="s">
        <v>47</v>
      </c>
      <c r="E84" s="47" t="s">
        <v>46</v>
      </c>
      <c r="F84" s="47" t="s">
        <v>6</v>
      </c>
    </row>
    <row r="85" spans="2:6" ht="12.75">
      <c r="B85" s="46" t="s">
        <v>29</v>
      </c>
      <c r="C85" s="87">
        <f>C72</f>
        <v>171356.25</v>
      </c>
      <c r="D85" s="88">
        <f>AVERAGE(D68:F68)</f>
        <v>172825</v>
      </c>
      <c r="E85" s="88">
        <f>MEDIAN(D68:F68)</f>
        <v>172500</v>
      </c>
      <c r="F85" s="67" t="s">
        <v>96</v>
      </c>
    </row>
  </sheetData>
  <sheetProtection/>
  <mergeCells count="33">
    <mergeCell ref="B5:K5"/>
    <mergeCell ref="C14:G14"/>
    <mergeCell ref="C16:G16"/>
    <mergeCell ref="C21:G21"/>
    <mergeCell ref="G45:K45"/>
    <mergeCell ref="G44:K44"/>
    <mergeCell ref="C25:G25"/>
    <mergeCell ref="C22:G22"/>
    <mergeCell ref="C19:G19"/>
    <mergeCell ref="C24:G24"/>
    <mergeCell ref="C27:G27"/>
    <mergeCell ref="C23:G23"/>
    <mergeCell ref="C20:G20"/>
    <mergeCell ref="G70:K70"/>
    <mergeCell ref="G66:K68"/>
    <mergeCell ref="G65:K65"/>
    <mergeCell ref="G57:K58"/>
    <mergeCell ref="B31:K31"/>
    <mergeCell ref="B40:K40"/>
    <mergeCell ref="G60:K61"/>
    <mergeCell ref="G63:K64"/>
    <mergeCell ref="G47:K47"/>
    <mergeCell ref="G51:K52"/>
    <mergeCell ref="G48:K50"/>
    <mergeCell ref="G46:K46"/>
    <mergeCell ref="G62:K62"/>
    <mergeCell ref="G54:K55"/>
    <mergeCell ref="C13:G13"/>
    <mergeCell ref="C17:G17"/>
    <mergeCell ref="C26:G26"/>
    <mergeCell ref="C28:G28"/>
    <mergeCell ref="C18:G18"/>
    <mergeCell ref="C15:G1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Maile Kajak</cp:lastModifiedBy>
  <dcterms:created xsi:type="dcterms:W3CDTF">2010-05-21T05:12:58Z</dcterms:created>
  <dcterms:modified xsi:type="dcterms:W3CDTF">2017-10-24T12:48:57Z</dcterms:modified>
  <cp:category/>
  <cp:version/>
  <cp:contentType/>
  <cp:contentStatus/>
</cp:coreProperties>
</file>