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480" activeTab="0"/>
  </bookViews>
  <sheets>
    <sheet name="Lahendus" sheetId="1" r:id="rId1"/>
  </sheets>
  <definedNames/>
  <calcPr fullCalcOnLoad="1"/>
</workbook>
</file>

<file path=xl/comments1.xml><?xml version="1.0" encoding="utf-8"?>
<comments xmlns="http://schemas.openxmlformats.org/spreadsheetml/2006/main">
  <authors>
    <author>Maile Kajak</author>
  </authors>
  <commentList>
    <comment ref="C50" authorId="0">
      <text>
        <r>
          <rPr>
            <b/>
            <sz val="9"/>
            <rFont val="Tahoma"/>
            <family val="2"/>
          </rPr>
          <t>Maile Kajak:</t>
        </r>
        <r>
          <rPr>
            <sz val="9"/>
            <rFont val="Tahoma"/>
            <family val="2"/>
          </rPr>
          <t xml:space="preserve">
ehitusalune pind korrutatuna korruste arvuga</t>
        </r>
      </text>
    </comment>
  </commentList>
</comments>
</file>

<file path=xl/sharedStrings.xml><?xml version="1.0" encoding="utf-8"?>
<sst xmlns="http://schemas.openxmlformats.org/spreadsheetml/2006/main" count="106" uniqueCount="83">
  <si>
    <t>Nr</t>
  </si>
  <si>
    <t>Tehingu aeg</t>
  </si>
  <si>
    <t>Kommentaar</t>
  </si>
  <si>
    <t>Võrdlusühiku valik</t>
  </si>
  <si>
    <t>Võrdluselementide valik</t>
  </si>
  <si>
    <t>Ajaline kohandus, %</t>
  </si>
  <si>
    <t>Võrdlus</t>
  </si>
  <si>
    <t>halvem</t>
  </si>
  <si>
    <t>sama</t>
  </si>
  <si>
    <t>Kohandus</t>
  </si>
  <si>
    <t>Summaarne kohandus, %</t>
  </si>
  <si>
    <t>Kohanduste absoluutväärtuste summa</t>
  </si>
  <si>
    <t>Kohanduste absoluutväärtuste summa on leitud kõikide kohanduste (sh. ajalise kohanduse) absoluutväärtuste summana</t>
  </si>
  <si>
    <t>Kaalud</t>
  </si>
  <si>
    <t>Kaalutud keskmise kohandatud tehingu hinna leidmiseks liidame kokku kaalutud tehingu hinnad</t>
  </si>
  <si>
    <t>Parim kasutus</t>
  </si>
  <si>
    <t xml:space="preserve">Teisi parameetreid ei ole võrdluselementidena vaadeldud, kuna vastavalt lähteandmetele ei oma need turuväärtuse kujunemisel tähtsust. </t>
  </si>
  <si>
    <t>Kommentaarid ja selgitused</t>
  </si>
  <si>
    <t>Kommentaarid</t>
  </si>
  <si>
    <t>Võrdlustehinguks mittesobivuse põhjendus</t>
  </si>
  <si>
    <t>Alljärgnevas tabelis on toodud võrdlustehingute valiku põhjendused:</t>
  </si>
  <si>
    <t>-</t>
  </si>
  <si>
    <t>samaväärne</t>
  </si>
  <si>
    <t>NB! Tegemist on vaid näitega ühest võimalikust lahenduskäigust!</t>
  </si>
  <si>
    <t>tegemist on omavahel seotud isikute vahel tehtud tehinguga</t>
  </si>
  <si>
    <t>Hindamistulemus</t>
  </si>
  <si>
    <t>Turuväärtus / tehingu hind</t>
  </si>
  <si>
    <t>Näitaja</t>
  </si>
  <si>
    <t>tegemist ei ole vaba turu tingimustes müüdud kinnistuga (sundmüük)</t>
  </si>
  <si>
    <t>tehingu hind ei ole usaldusväärne (erineb liiga palju üldisest turutasemest)</t>
  </si>
  <si>
    <t>Võrdluselementideks on lisaks tehingu ajale tulenevalt hinnatava vara iseloomust esitatud algandmete põhjal valitud:</t>
  </si>
  <si>
    <t>Hinnatav vara</t>
  </si>
  <si>
    <r>
      <t xml:space="preserve">Tehingu hind, </t>
    </r>
    <r>
      <rPr>
        <sz val="10"/>
        <rFont val="Calibri"/>
        <family val="2"/>
      </rPr>
      <t>€</t>
    </r>
  </si>
  <si>
    <t>Ajaline kohandus, €</t>
  </si>
  <si>
    <t>Ajaldatud tehingu hind, €</t>
  </si>
  <si>
    <t>Lõpptulemuse leidmisel kasutatakse kaalutud keskmist, kuna võrreldes aritmeetilise keskmisega annab see täpsema tulemuse (võimalik on parandada kohandamisel tekkivat ebatäpsust).</t>
  </si>
  <si>
    <t>Hinnatud turuväärtus ei sisalda käibemaksu.</t>
  </si>
  <si>
    <t>Kaalude andmisel on suurim kaal antud võrdlusobjektile nr. 2, sest seda on kohandtud kõige vähem, väikseim kaal on antud 4. võrdlusobjektile, sest seda on kohandatud kõige enam. Alternatiiviks on anda kaalud 0,40, 0,25 ja 0,35.</t>
  </si>
  <si>
    <t>Turuväärtuse hindamine, NB! Väärtuse kuupäevaks on 01.10.16</t>
  </si>
  <si>
    <t>Arvestades teadaolevat informatsiooni (asukoht valdavalt uute büroohoonete piirkonnas, nii olemasolevat kui ka ka detailplaneeringu järgset maakasutuse otstarvet (ärimaa), kehtestatud detailplaneeringut), on  hinnatava vara parimaks kasutuseks olemasoleva hoonestuse lammutamine ja kinnistu hoonestamine äriotstarbelise hoonestusega (büroo).</t>
  </si>
  <si>
    <t>võttes arvesse hinnatava vara parimat kasutust, liiga erinev tehing</t>
  </si>
  <si>
    <t>ajaliselt liiga vana tehing</t>
  </si>
  <si>
    <t>võttes arvesse hinnatava vara parimat kasutust, liiga erinev tehing (kehtiva detaili kohaselt tootmismaa)</t>
  </si>
  <si>
    <t>tegemist on harva vaba turu tingimustes müüdava varaga, liiga erinev tehing</t>
  </si>
  <si>
    <t>puudub detailsem tehinguinfo, võrreldes hinnatava varaga erinev sihtotstarve</t>
  </si>
  <si>
    <t>Kuna turuosalised teevad enda otsuseid arenduspotentsiaaliga kinnistute puhul lähtuvalt ehitusõiguse SBP-le taandatud tehingu hinnast, siis on võrdlusühikuks valitud tehingu hind taandatuna ehitusõiguse suletud brutopinnale.</t>
  </si>
  <si>
    <t>1) Trasside olemasolu</t>
  </si>
  <si>
    <t>2) Ehitusõiguse SBP</t>
  </si>
  <si>
    <t>Võrdlustehing nr. 7</t>
  </si>
  <si>
    <t>Võrdlustehing nr.  10</t>
  </si>
  <si>
    <t>Võrdlustehing nr. 14</t>
  </si>
  <si>
    <t>juuni 16</t>
  </si>
  <si>
    <t>sept. 16</t>
  </si>
  <si>
    <t>juuli 16</t>
  </si>
  <si>
    <t>14. võrdlustehingu hind on esitatud siinkohal käibemaksuta, kuna kõigi teiste võrdlustehingute tehingu hinnad on samuti käibemaksuta</t>
  </si>
  <si>
    <t>turusituatsioon on sama väärtuse kuupäevaga</t>
  </si>
  <si>
    <t>2016.a. I kvartalis tõusid arenduspotentsiaaliga kinnistute hinnad 5% ning 2016.a. II ja 2016. III kvartalis püsisid need muutumatuna. Edasiseks prognoositakse samuti hindade stabiilsust</t>
  </si>
  <si>
    <r>
      <t>Ajaldatud tehingu hind €/m</t>
    </r>
    <r>
      <rPr>
        <b/>
        <sz val="10"/>
        <color indexed="8"/>
        <rFont val="Calibri"/>
        <family val="2"/>
      </rPr>
      <t>²</t>
    </r>
    <r>
      <rPr>
        <b/>
        <sz val="10"/>
        <color indexed="8"/>
        <rFont val="Arial"/>
        <family val="2"/>
      </rPr>
      <t>SBP</t>
    </r>
  </si>
  <si>
    <r>
      <t>Hoonestuse max SBP, m</t>
    </r>
    <r>
      <rPr>
        <sz val="10"/>
        <rFont val="Calibri"/>
        <family val="2"/>
      </rPr>
      <t>²</t>
    </r>
  </si>
  <si>
    <t>Tsentraalsete trasside olemasolu</t>
  </si>
  <si>
    <t>olemas</t>
  </si>
  <si>
    <t>puuduvad</t>
  </si>
  <si>
    <t>Tsentraalsete trasside olemasolu piirkonnas suurendab vara väärtust 10% võrra.</t>
  </si>
  <si>
    <t>Hindamisel arvestatakse mastaabiefekti põhimõtet - suurema ehitusõigusega suletud brutopindalale taandatud hinnad on madalamad kui väiksema ehitusõigusega kinnistutel ja vastupidi (kinnistutel ehitusmahu SBP-ga 5 000 - 10 000 m² tekib mastaabiefekt - sarnaste kinnistute SBP pinnaühiku hind on 5% võrra madalam kui 2 500-5 000 m2 SBP ehitusõigust omavatel kinnistutel)</t>
  </si>
  <si>
    <t>suurem, ühiku hind madalam</t>
  </si>
  <si>
    <t>Kehtiva detailplaneeringu olemasolu</t>
  </si>
  <si>
    <t>puudub</t>
  </si>
  <si>
    <t>Kinnistud, millel on kehtiv detailplaneering on keskmiselt 20% kõrgema hinnatasemega kui kehtiva detailplaneeringuta kinnistud</t>
  </si>
  <si>
    <t>3) Kehtiva detailplaneeringu olemasolu</t>
  </si>
  <si>
    <t>Kaalutud keskmine kohandatud tehingu hind, €/m²SBP</t>
  </si>
  <si>
    <t>Summaarne kohandus, €/m²SBP</t>
  </si>
  <si>
    <t>Kohandatud tehingu hind, €/m²SBP</t>
  </si>
  <si>
    <t>Kaalutud tehingu hinnad, €/m²SBP</t>
  </si>
  <si>
    <t>Hinnatava vara turuväärtus avaldub lubatud ehitusõiguse suletud brutopinna ja kaalutud keskmise kohandatud pinnaühiku hinna korrutise:</t>
  </si>
  <si>
    <t>Seega on hinnatava vara turuväärtus väärtuse kuupäeval: 571 512 eurot ehk ümardatult 570 000 eurot (127 €/m² taandatuna ehitusõiguse SBP-le).</t>
  </si>
  <si>
    <t>Sarnaste varade likviisdus on madal ja keskmine müügiperiood 12 kuni 18 kuud.</t>
  </si>
  <si>
    <t>Hindamistulemuse võrdlus võrdlustehingute kohandatud tehingute hindadega (pinnaühiku arvestuses)</t>
  </si>
  <si>
    <t>Võrdlustehingute aritmeetiline keskmine kohandatud tehingu hind, €/m²SBP</t>
  </si>
  <si>
    <t>Võrdlustehingute mediaankeskmine kohandatud tehingu hind, €/m²SBP</t>
  </si>
  <si>
    <t xml:space="preserve">Hinnatava vara turuväärtus taandatuna krundi pindalale on mõnevõrra madalam kui võrdlusobjektide aritmeetiline ja mediaankeskmine kohandatud tehingu hind. </t>
  </si>
  <si>
    <t>Kuna kinnistul paikneb amortiseerunud viilhall, mille lammutuskulu on ilma km-ta 10 000 eurot, kuid võrdlustehingutel hoonestus puudub, siis lahutame saadud tulemusest veel hoone lammutamisega seotud turutasemele vastava kulu:</t>
  </si>
  <si>
    <t>Võrdlustehingute valik</t>
  </si>
  <si>
    <t>Kuna on teada, et arenduspotentsiaaliga kinnistute turg on madala efektiivsusega, siis on käesoleva hindamise täpsusasete madalam kui see on elukondliku kinnisvara puhul (+/- 10%).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</si>
</sst>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0000"/>
    <numFmt numFmtId="178" formatCode="0.000000"/>
    <numFmt numFmtId="179" formatCode="#,##0.0"/>
    <numFmt numFmtId="180" formatCode="&quot;Jah&quot;;&quot;Jah&quot;;&quot;Ei&quot;"/>
    <numFmt numFmtId="181" formatCode="&quot;Tõene&quot;;&quot;Tõene&quot;;&quot;Väär&quot;"/>
    <numFmt numFmtId="182" formatCode="&quot;Sees&quot;;&quot;Sees&quot;;&quot;Väljas&quot;"/>
    <numFmt numFmtId="183" formatCode="#,##0\ &quot;€&quot;"/>
    <numFmt numFmtId="184" formatCode="[$-425]d\.\ mmmm\ yyyy&quot;. a.&quot;"/>
    <numFmt numFmtId="185" formatCode="dd\.mm\.yy;@"/>
    <numFmt numFmtId="186" formatCode="[$-425]dddd\,\ d\.\ mmmm\ yyyy"/>
    <numFmt numFmtId="187" formatCode="0.00000"/>
    <numFmt numFmtId="188" formatCode="0.0000"/>
    <numFmt numFmtId="189" formatCode="0.0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b/>
      <sz val="11"/>
      <color indexed="8"/>
      <name val="Calibri"/>
      <family val="2"/>
    </font>
    <font>
      <b/>
      <sz val="18"/>
      <color indexed="18"/>
      <name val="Cambria"/>
      <family val="1"/>
    </font>
    <font>
      <sz val="11"/>
      <color indexed="10"/>
      <name val="Calibri"/>
      <family val="2"/>
    </font>
    <font>
      <b/>
      <u val="single"/>
      <sz val="11"/>
      <color indexed="8"/>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val="single"/>
      <sz val="10"/>
      <name val="Arial"/>
      <family val="2"/>
    </font>
    <font>
      <i/>
      <sz val="10"/>
      <name val="Arial"/>
      <family val="2"/>
    </font>
    <font>
      <i/>
      <sz val="10"/>
      <color indexed="8"/>
      <name val="Arial"/>
      <family val="2"/>
    </font>
    <font>
      <b/>
      <sz val="10"/>
      <color indexed="8"/>
      <name val="Arial"/>
      <family val="2"/>
    </font>
    <font>
      <b/>
      <sz val="9"/>
      <name val="Arial"/>
      <family val="2"/>
    </font>
    <font>
      <u val="single"/>
      <sz val="10"/>
      <color indexed="12"/>
      <name val="Arial"/>
      <family val="2"/>
    </font>
    <font>
      <u val="single"/>
      <sz val="10"/>
      <color indexed="36"/>
      <name val="Arial"/>
      <family val="2"/>
    </font>
    <font>
      <sz val="14"/>
      <color indexed="10"/>
      <name val="Arial"/>
      <family val="2"/>
    </font>
    <font>
      <sz val="10"/>
      <name val="Calibri"/>
      <family val="2"/>
    </font>
    <font>
      <b/>
      <sz val="10"/>
      <color indexed="8"/>
      <name val="Calibri"/>
      <family val="2"/>
    </font>
    <font>
      <sz val="9"/>
      <name val="Tahoma"/>
      <family val="2"/>
    </font>
    <font>
      <b/>
      <sz val="9"/>
      <name val="Tahom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8"/>
      <name val="Arial"/>
      <family val="2"/>
    </font>
  </fonts>
  <fills count="4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1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style="thin">
        <color indexed="18"/>
      </top>
      <bottom style="double">
        <color indexed="18"/>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3" fillId="2" borderId="0" applyNumberFormat="0" applyBorder="0" applyAlignment="0" applyProtection="0"/>
    <xf numFmtId="0" fontId="4" fillId="2" borderId="1" applyNumberFormat="0" applyAlignment="0" applyProtection="0"/>
    <xf numFmtId="0" fontId="5"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7" fillId="2"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2" borderId="1" applyNumberFormat="0" applyAlignment="0" applyProtection="0"/>
    <xf numFmtId="0" fontId="45" fillId="32" borderId="6" applyNumberFormat="0" applyAlignment="0" applyProtection="0"/>
    <xf numFmtId="0" fontId="12" fillId="0" borderId="7" applyNumberFormat="0" applyFill="0" applyAlignment="0" applyProtection="0"/>
    <xf numFmtId="0" fontId="13" fillId="2" borderId="0" applyNumberFormat="0" applyBorder="0" applyAlignment="0" applyProtection="0"/>
    <xf numFmtId="0" fontId="1" fillId="3" borderId="8" applyNumberFormat="0" applyFont="0" applyAlignment="0" applyProtection="0"/>
    <xf numFmtId="0" fontId="14" fillId="2" borderId="9" applyNumberFormat="0" applyAlignment="0" applyProtection="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9" fillId="0" borderId="0" applyNumberFormat="0" applyFill="0" applyBorder="0" applyAlignment="0" applyProtection="0"/>
    <xf numFmtId="0" fontId="50" fillId="39" borderId="13" applyNumberFormat="0" applyAlignment="0" applyProtection="0"/>
    <xf numFmtId="0" fontId="15" fillId="0" borderId="0" applyNumberFormat="0" applyFill="0" applyBorder="0" applyAlignment="0" applyProtection="0"/>
    <xf numFmtId="0" fontId="14" fillId="0" borderId="14" applyNumberFormat="0" applyFill="0" applyAlignment="0" applyProtection="0"/>
    <xf numFmtId="0" fontId="16" fillId="0" borderId="0" applyNumberFormat="0" applyFill="0" applyBorder="0" applyAlignment="0" applyProtection="0"/>
    <xf numFmtId="0" fontId="51" fillId="40" borderId="15" applyNumberFormat="0" applyAlignment="0" applyProtection="0"/>
  </cellStyleXfs>
  <cellXfs count="124">
    <xf numFmtId="0" fontId="0" fillId="0" borderId="0" xfId="0" applyAlignment="1">
      <alignment/>
    </xf>
    <xf numFmtId="0" fontId="17" fillId="0" borderId="0" xfId="0" applyFont="1" applyAlignment="1">
      <alignment/>
    </xf>
    <xf numFmtId="0" fontId="19" fillId="0" borderId="0" xfId="0" applyFont="1" applyAlignment="1">
      <alignment/>
    </xf>
    <xf numFmtId="0" fontId="0" fillId="0" borderId="0" xfId="0" applyAlignment="1">
      <alignment horizontal="left" wrapText="1"/>
    </xf>
    <xf numFmtId="0" fontId="24" fillId="0" borderId="0" xfId="0" applyFont="1" applyAlignment="1">
      <alignment/>
    </xf>
    <xf numFmtId="0" fontId="0" fillId="0" borderId="0" xfId="0" applyFill="1" applyAlignment="1">
      <alignment/>
    </xf>
    <xf numFmtId="0" fontId="0" fillId="0" borderId="16" xfId="0" applyFill="1" applyBorder="1" applyAlignment="1">
      <alignment/>
    </xf>
    <xf numFmtId="0" fontId="23" fillId="0" borderId="17" xfId="0" applyFont="1" applyFill="1" applyBorder="1" applyAlignment="1">
      <alignment/>
    </xf>
    <xf numFmtId="0" fontId="0" fillId="0" borderId="18" xfId="0" applyFill="1" applyBorder="1" applyAlignment="1">
      <alignment/>
    </xf>
    <xf numFmtId="0" fontId="0" fillId="2" borderId="19" xfId="0" applyFill="1" applyBorder="1" applyAlignment="1">
      <alignment/>
    </xf>
    <xf numFmtId="3" fontId="0" fillId="0" borderId="19" xfId="0" applyNumberForma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8" xfId="0" applyFill="1" applyBorder="1" applyAlignment="1">
      <alignment vertical="center"/>
    </xf>
    <xf numFmtId="0" fontId="25" fillId="0" borderId="18" xfId="0" applyFont="1" applyFill="1" applyBorder="1" applyAlignment="1">
      <alignment/>
    </xf>
    <xf numFmtId="0" fontId="25" fillId="2" borderId="19" xfId="0" applyFont="1" applyFill="1" applyBorder="1" applyAlignment="1">
      <alignment/>
    </xf>
    <xf numFmtId="0" fontId="25" fillId="0" borderId="19" xfId="0" applyFont="1" applyFill="1" applyBorder="1" applyAlignment="1">
      <alignment horizontal="center"/>
    </xf>
    <xf numFmtId="9" fontId="25" fillId="0" borderId="19" xfId="0" applyNumberFormat="1" applyFont="1" applyFill="1" applyBorder="1" applyAlignment="1">
      <alignment/>
    </xf>
    <xf numFmtId="0" fontId="25" fillId="0" borderId="19" xfId="0" applyFont="1" applyFill="1" applyBorder="1" applyAlignment="1">
      <alignment horizontal="center" vertical="center"/>
    </xf>
    <xf numFmtId="9" fontId="0" fillId="0" borderId="19" xfId="0" applyNumberFormat="1" applyFill="1" applyBorder="1" applyAlignment="1">
      <alignment/>
    </xf>
    <xf numFmtId="0" fontId="0" fillId="2" borderId="21" xfId="0" applyFill="1" applyBorder="1" applyAlignment="1">
      <alignment/>
    </xf>
    <xf numFmtId="0" fontId="0" fillId="0" borderId="21" xfId="0" applyFill="1" applyBorder="1" applyAlignment="1">
      <alignment/>
    </xf>
    <xf numFmtId="0" fontId="0" fillId="0" borderId="22" xfId="0" applyFill="1" applyBorder="1" applyAlignment="1">
      <alignment/>
    </xf>
    <xf numFmtId="0" fontId="14" fillId="0" borderId="0" xfId="0" applyFont="1" applyAlignment="1">
      <alignment/>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right" wrapText="1"/>
    </xf>
    <xf numFmtId="0" fontId="22" fillId="0" borderId="0" xfId="0" applyFont="1" applyBorder="1" applyAlignment="1">
      <alignment horizontal="right"/>
    </xf>
    <xf numFmtId="0" fontId="22" fillId="0" borderId="0" xfId="0" applyFont="1" applyBorder="1" applyAlignment="1">
      <alignment wrapText="1"/>
    </xf>
    <xf numFmtId="17" fontId="21" fillId="0" borderId="0" xfId="0" applyNumberFormat="1" applyFont="1" applyBorder="1" applyAlignment="1">
      <alignment horizontal="center"/>
    </xf>
    <xf numFmtId="3" fontId="22" fillId="0" borderId="0" xfId="0" applyNumberFormat="1" applyFont="1" applyBorder="1" applyAlignment="1">
      <alignment horizontal="right"/>
    </xf>
    <xf numFmtId="16" fontId="22" fillId="0" borderId="0" xfId="0" applyNumberFormat="1" applyFont="1" applyBorder="1" applyAlignment="1">
      <alignment horizontal="right" wrapText="1"/>
    </xf>
    <xf numFmtId="0" fontId="0" fillId="2" borderId="19"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3" fontId="19" fillId="0" borderId="19" xfId="0" applyNumberFormat="1" applyFont="1" applyFill="1" applyBorder="1" applyAlignment="1">
      <alignment/>
    </xf>
    <xf numFmtId="3" fontId="26" fillId="0" borderId="19" xfId="0" applyNumberFormat="1" applyFont="1" applyFill="1" applyBorder="1" applyAlignment="1">
      <alignment horizontal="center"/>
    </xf>
    <xf numFmtId="0" fontId="27" fillId="0" borderId="18" xfId="0" applyFont="1" applyFill="1" applyBorder="1" applyAlignment="1">
      <alignment wrapText="1"/>
    </xf>
    <xf numFmtId="9" fontId="26" fillId="0" borderId="19" xfId="0" applyNumberFormat="1" applyFont="1" applyFill="1" applyBorder="1" applyAlignment="1">
      <alignment/>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0" borderId="0" xfId="0" applyAlignment="1">
      <alignment horizontal="left"/>
    </xf>
    <xf numFmtId="0" fontId="0" fillId="0" borderId="0" xfId="0" applyBorder="1" applyAlignment="1">
      <alignment/>
    </xf>
    <xf numFmtId="0" fontId="22" fillId="0" borderId="18" xfId="0" applyFont="1" applyFill="1" applyBorder="1" applyAlignment="1">
      <alignment horizontal="center"/>
    </xf>
    <xf numFmtId="0" fontId="22" fillId="0" borderId="26" xfId="0" applyFont="1" applyFill="1" applyBorder="1" applyAlignment="1">
      <alignment horizontal="center"/>
    </xf>
    <xf numFmtId="0" fontId="22" fillId="0" borderId="0" xfId="0" applyFont="1" applyFill="1" applyBorder="1" applyAlignment="1">
      <alignment wrapText="1"/>
    </xf>
    <xf numFmtId="0" fontId="20" fillId="0" borderId="16"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1" fillId="0" borderId="0" xfId="0" applyFont="1" applyFill="1" applyAlignment="1">
      <alignment/>
    </xf>
    <xf numFmtId="0" fontId="22" fillId="0" borderId="0" xfId="0" applyFont="1" applyFill="1" applyBorder="1" applyAlignment="1">
      <alignment horizontal="justify" wrapText="1"/>
    </xf>
    <xf numFmtId="17" fontId="21" fillId="0" borderId="0" xfId="0" applyNumberFormat="1" applyFont="1" applyFill="1" applyBorder="1" applyAlignment="1">
      <alignment horizontal="center"/>
    </xf>
    <xf numFmtId="3" fontId="22" fillId="0" borderId="0" xfId="0" applyNumberFormat="1" applyFont="1" applyFill="1" applyBorder="1" applyAlignment="1">
      <alignment horizontal="right"/>
    </xf>
    <xf numFmtId="0" fontId="21" fillId="0" borderId="0" xfId="0" applyFont="1" applyFill="1" applyBorder="1" applyAlignment="1">
      <alignment/>
    </xf>
    <xf numFmtId="0" fontId="0" fillId="0" borderId="0" xfId="0" applyFont="1" applyAlignment="1">
      <alignment/>
    </xf>
    <xf numFmtId="0" fontId="31" fillId="0" borderId="0" xfId="0" applyFont="1" applyAlignment="1">
      <alignment/>
    </xf>
    <xf numFmtId="9" fontId="25" fillId="0" borderId="19" xfId="0" applyNumberFormat="1" applyFont="1" applyFill="1" applyBorder="1" applyAlignment="1">
      <alignment/>
    </xf>
    <xf numFmtId="3" fontId="25" fillId="0" borderId="19" xfId="0" applyNumberFormat="1" applyFont="1" applyFill="1" applyBorder="1" applyAlignment="1">
      <alignment/>
    </xf>
    <xf numFmtId="183" fontId="0" fillId="0" borderId="0" xfId="0" applyNumberFormat="1" applyAlignment="1">
      <alignment horizontal="left"/>
    </xf>
    <xf numFmtId="4" fontId="27" fillId="0" borderId="19" xfId="0" applyNumberFormat="1" applyFont="1" applyFill="1" applyBorder="1" applyAlignment="1">
      <alignment/>
    </xf>
    <xf numFmtId="4" fontId="14" fillId="0" borderId="19" xfId="0" applyNumberFormat="1" applyFont="1" applyFill="1" applyBorder="1" applyAlignment="1">
      <alignment/>
    </xf>
    <xf numFmtId="4" fontId="14" fillId="0" borderId="21" xfId="0" applyNumberFormat="1" applyFont="1" applyFill="1" applyBorder="1" applyAlignment="1">
      <alignment/>
    </xf>
    <xf numFmtId="4" fontId="25" fillId="0" borderId="19" xfId="0" applyNumberFormat="1" applyFont="1" applyFill="1" applyBorder="1" applyAlignment="1">
      <alignment/>
    </xf>
    <xf numFmtId="4" fontId="0" fillId="0" borderId="19" xfId="0" applyNumberFormat="1" applyFill="1" applyBorder="1" applyAlignment="1">
      <alignment/>
    </xf>
    <xf numFmtId="0" fontId="24" fillId="0" borderId="0" xfId="0" applyFont="1" applyAlignment="1">
      <alignment/>
    </xf>
    <xf numFmtId="0" fontId="0" fillId="0" borderId="19" xfId="0" applyFont="1" applyBorder="1" applyAlignment="1">
      <alignment/>
    </xf>
    <xf numFmtId="4" fontId="0" fillId="0" borderId="19" xfId="0" applyNumberFormat="1" applyBorder="1" applyAlignment="1">
      <alignment/>
    </xf>
    <xf numFmtId="0" fontId="0" fillId="0" borderId="0" xfId="0" applyFont="1" applyAlignment="1">
      <alignment/>
    </xf>
    <xf numFmtId="0" fontId="0" fillId="0" borderId="19" xfId="0" applyFont="1" applyBorder="1" applyAlignment="1">
      <alignment/>
    </xf>
    <xf numFmtId="0" fontId="0" fillId="0" borderId="18" xfId="0" applyFont="1" applyFill="1" applyBorder="1" applyAlignment="1">
      <alignment/>
    </xf>
    <xf numFmtId="0" fontId="14" fillId="0" borderId="26" xfId="0" applyFont="1" applyFill="1" applyBorder="1" applyAlignment="1">
      <alignment/>
    </xf>
    <xf numFmtId="0" fontId="0" fillId="0" borderId="19" xfId="0" applyFont="1" applyFill="1" applyBorder="1" applyAlignment="1">
      <alignment vertical="center" wrapText="1"/>
    </xf>
    <xf numFmtId="49" fontId="0" fillId="0" borderId="19" xfId="0" applyNumberFormat="1" applyFont="1" applyFill="1" applyBorder="1" applyAlignment="1">
      <alignment/>
    </xf>
    <xf numFmtId="49" fontId="0" fillId="0" borderId="19" xfId="0" applyNumberFormat="1" applyFont="1" applyFill="1" applyBorder="1" applyAlignment="1">
      <alignment horizontal="right"/>
    </xf>
    <xf numFmtId="0" fontId="25" fillId="0" borderId="19" xfId="0" applyFont="1" applyFill="1" applyBorder="1" applyAlignment="1">
      <alignment horizontal="center" wrapText="1"/>
    </xf>
    <xf numFmtId="2" fontId="0" fillId="0" borderId="19" xfId="0" applyNumberFormat="1" applyFill="1" applyBorder="1" applyAlignment="1">
      <alignment/>
    </xf>
    <xf numFmtId="183" fontId="0" fillId="0" borderId="0" xfId="0" applyNumberFormat="1" applyFont="1" applyAlignment="1">
      <alignment horizontal="left"/>
    </xf>
    <xf numFmtId="2" fontId="0" fillId="0" borderId="19" xfId="0" applyNumberFormat="1" applyFont="1" applyBorder="1" applyAlignment="1">
      <alignment/>
    </xf>
    <xf numFmtId="0" fontId="0" fillId="0" borderId="27"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23" fillId="0" borderId="30" xfId="0" applyFont="1" applyFill="1" applyBorder="1" applyAlignment="1">
      <alignment horizontal="left"/>
    </xf>
    <xf numFmtId="0" fontId="23" fillId="0" borderId="31" xfId="0" applyFont="1" applyFill="1" applyBorder="1" applyAlignment="1">
      <alignment horizontal="left"/>
    </xf>
    <xf numFmtId="0" fontId="23" fillId="0" borderId="32" xfId="0" applyFont="1" applyFill="1" applyBorder="1" applyAlignment="1">
      <alignment horizontal="left"/>
    </xf>
    <xf numFmtId="0" fontId="0" fillId="0" borderId="27" xfId="0" applyFont="1"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left"/>
    </xf>
    <xf numFmtId="0" fontId="0" fillId="2" borderId="33" xfId="0" applyFill="1" applyBorder="1" applyAlignment="1">
      <alignment horizontal="center"/>
    </xf>
    <xf numFmtId="0" fontId="0" fillId="2" borderId="0"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27" xfId="0" applyFill="1" applyBorder="1" applyAlignment="1">
      <alignment horizontal="left"/>
    </xf>
    <xf numFmtId="0" fontId="0" fillId="2" borderId="28" xfId="0" applyFill="1" applyBorder="1" applyAlignment="1">
      <alignment horizontal="left"/>
    </xf>
    <xf numFmtId="0" fontId="0" fillId="2" borderId="29" xfId="0" applyFill="1" applyBorder="1" applyAlignment="1">
      <alignment horizontal="left"/>
    </xf>
    <xf numFmtId="0" fontId="0" fillId="0" borderId="0" xfId="0" applyFont="1" applyBorder="1" applyAlignment="1">
      <alignment horizontal="left" wrapText="1"/>
    </xf>
    <xf numFmtId="0" fontId="0" fillId="0" borderId="0" xfId="0" applyBorder="1" applyAlignment="1">
      <alignment horizontal="left" wrapText="1"/>
    </xf>
    <xf numFmtId="0" fontId="0" fillId="0" borderId="23" xfId="0" applyFont="1" applyFill="1" applyBorder="1" applyAlignment="1">
      <alignment horizontal="left" wrapText="1"/>
    </xf>
    <xf numFmtId="0" fontId="0" fillId="0" borderId="24" xfId="0" applyFill="1" applyBorder="1" applyAlignment="1">
      <alignment horizontal="left" wrapText="1"/>
    </xf>
    <xf numFmtId="0" fontId="0" fillId="0" borderId="25" xfId="0" applyFill="1" applyBorder="1" applyAlignment="1">
      <alignment horizontal="left" wrapText="1"/>
    </xf>
    <xf numFmtId="0" fontId="0" fillId="0" borderId="35" xfId="0" applyFill="1" applyBorder="1" applyAlignment="1">
      <alignment horizontal="left" wrapText="1"/>
    </xf>
    <xf numFmtId="0" fontId="0" fillId="0" borderId="36" xfId="0" applyFill="1" applyBorder="1" applyAlignment="1">
      <alignment horizontal="left" wrapText="1"/>
    </xf>
    <xf numFmtId="0" fontId="0" fillId="0" borderId="37"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2" borderId="33" xfId="0" applyFill="1" applyBorder="1" applyAlignment="1">
      <alignment horizontal="left"/>
    </xf>
    <xf numFmtId="0" fontId="0" fillId="2" borderId="0" xfId="0" applyFill="1" applyBorder="1" applyAlignment="1">
      <alignment horizontal="left"/>
    </xf>
    <xf numFmtId="0" fontId="0" fillId="2" borderId="34" xfId="0" applyFill="1" applyBorder="1" applyAlignment="1">
      <alignment horizontal="left"/>
    </xf>
    <xf numFmtId="0" fontId="0" fillId="2" borderId="35" xfId="0" applyFill="1" applyBorder="1" applyAlignment="1">
      <alignment horizontal="left"/>
    </xf>
    <xf numFmtId="0" fontId="0" fillId="2" borderId="36" xfId="0" applyFill="1" applyBorder="1" applyAlignment="1">
      <alignment horizontal="left"/>
    </xf>
    <xf numFmtId="0" fontId="0" fillId="2" borderId="37" xfId="0" applyFill="1" applyBorder="1" applyAlignment="1">
      <alignment horizontal="left"/>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28" fillId="0" borderId="17" xfId="0" applyFont="1" applyFill="1" applyBorder="1" applyAlignment="1">
      <alignment horizontal="left" vertical="center"/>
    </xf>
    <xf numFmtId="0" fontId="28" fillId="0" borderId="38" xfId="0" applyFont="1" applyFill="1" applyBorder="1" applyAlignment="1">
      <alignment horizontal="left" vertical="center"/>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27" xfId="0" applyFont="1" applyFill="1" applyBorder="1" applyAlignment="1">
      <alignment horizontal="left"/>
    </xf>
    <xf numFmtId="0" fontId="21" fillId="0" borderId="28" xfId="0" applyFont="1" applyFill="1" applyBorder="1" applyAlignment="1">
      <alignment horizontal="left"/>
    </xf>
    <xf numFmtId="0" fontId="21" fillId="0" borderId="29" xfId="0" applyFont="1" applyFill="1" applyBorder="1" applyAlignment="1">
      <alignment horizontal="left"/>
    </xf>
  </cellXfs>
  <cellStyles count="83">
    <cellStyle name="Normal" xfId="0"/>
    <cellStyle name="20% - Accent1" xfId="15"/>
    <cellStyle name="20% - Accent2" xfId="16"/>
    <cellStyle name="20% - Accent3" xfId="17"/>
    <cellStyle name="20% - Accent4" xfId="18"/>
    <cellStyle name="20% - Accent5" xfId="19"/>
    <cellStyle name="20% - Accent6" xfId="20"/>
    <cellStyle name="20% – rõhk1" xfId="21"/>
    <cellStyle name="20% – rõhk2" xfId="22"/>
    <cellStyle name="20% – rõhk3" xfId="23"/>
    <cellStyle name="20% – rõhk4" xfId="24"/>
    <cellStyle name="20% – rõhk5" xfId="25"/>
    <cellStyle name="20% – rõhk6" xfId="26"/>
    <cellStyle name="40% - Accent1" xfId="27"/>
    <cellStyle name="40% - Accent2" xfId="28"/>
    <cellStyle name="40% - Accent3" xfId="29"/>
    <cellStyle name="40% - Accent4" xfId="30"/>
    <cellStyle name="40% - Accent5" xfId="31"/>
    <cellStyle name="40% - Accent6" xfId="32"/>
    <cellStyle name="40% – rõhk1" xfId="33"/>
    <cellStyle name="40% – rõhk2" xfId="34"/>
    <cellStyle name="40% – rõhk3" xfId="35"/>
    <cellStyle name="40% – rõhk4" xfId="36"/>
    <cellStyle name="40% – rõhk5" xfId="37"/>
    <cellStyle name="40% – rõhk6" xfId="38"/>
    <cellStyle name="60% - Accent1" xfId="39"/>
    <cellStyle name="60% - Accent2" xfId="40"/>
    <cellStyle name="60% - Accent3" xfId="41"/>
    <cellStyle name="60% - Accent4" xfId="42"/>
    <cellStyle name="60% - Accent5" xfId="43"/>
    <cellStyle name="60% - Accent6" xfId="44"/>
    <cellStyle name="60% – rõhk1" xfId="45"/>
    <cellStyle name="60% – rõhk2" xfId="46"/>
    <cellStyle name="60% – rõhk3" xfId="47"/>
    <cellStyle name="60% – rõhk4" xfId="48"/>
    <cellStyle name="60% – rõhk5" xfId="49"/>
    <cellStyle name="60% – rõhk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alb" xfId="67"/>
    <cellStyle name="Hea" xfId="68"/>
    <cellStyle name="Heading 1" xfId="69"/>
    <cellStyle name="Heading 2" xfId="70"/>
    <cellStyle name="Heading 3" xfId="71"/>
    <cellStyle name="Heading 4" xfId="72"/>
    <cellStyle name="Hyperlink" xfId="73"/>
    <cellStyle name="Input" xfId="74"/>
    <cellStyle name="Kontrolli lahtrit" xfId="75"/>
    <cellStyle name="Linked Cell" xfId="76"/>
    <cellStyle name="Neutral" xfId="77"/>
    <cellStyle name="Note" xfId="78"/>
    <cellStyle name="Output" xfId="79"/>
    <cellStyle name="Pealkiri 1" xfId="80"/>
    <cellStyle name="Pealkiri 2" xfId="81"/>
    <cellStyle name="Pealkiri 3" xfId="82"/>
    <cellStyle name="Pealkiri 4" xfId="83"/>
    <cellStyle name="Percent" xfId="84"/>
    <cellStyle name="Rõhk1" xfId="85"/>
    <cellStyle name="Rõhk2" xfId="86"/>
    <cellStyle name="Rõhk3" xfId="87"/>
    <cellStyle name="Rõhk4" xfId="88"/>
    <cellStyle name="Rõhk5" xfId="89"/>
    <cellStyle name="Rõhk6" xfId="90"/>
    <cellStyle name="Selgitav tekst" xfId="91"/>
    <cellStyle name="Sisestus" xfId="92"/>
    <cellStyle name="Title" xfId="93"/>
    <cellStyle name="Total" xfId="94"/>
    <cellStyle name="Warning Text" xfId="95"/>
    <cellStyle name="Väljund"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80"/>
  <sheetViews>
    <sheetView tabSelected="1" zoomScalePageLayoutView="0" workbookViewId="0" topLeftCell="A10">
      <selection activeCell="B76" sqref="B76"/>
    </sheetView>
  </sheetViews>
  <sheetFormatPr defaultColWidth="9.140625" defaultRowHeight="12.75"/>
  <cols>
    <col min="1" max="1" width="2.57421875" style="0" customWidth="1"/>
    <col min="2" max="2" width="48.57421875" style="0" customWidth="1"/>
    <col min="3" max="3" width="20.140625" style="0" customWidth="1"/>
    <col min="4" max="4" width="19.421875" style="0" customWidth="1"/>
    <col min="5" max="5" width="19.140625" style="0" customWidth="1"/>
    <col min="6" max="6" width="20.00390625" style="0" customWidth="1"/>
    <col min="7" max="7" width="14.7109375" style="0" customWidth="1"/>
    <col min="8" max="8" width="13.8515625" style="0" customWidth="1"/>
    <col min="9" max="9" width="10.7109375" style="0" customWidth="1"/>
    <col min="10" max="10" width="14.00390625" style="0" customWidth="1"/>
    <col min="11" max="11" width="83.421875" style="0" customWidth="1"/>
    <col min="12" max="12" width="10.140625" style="0" customWidth="1"/>
    <col min="13" max="13" width="11.8515625" style="0" customWidth="1"/>
    <col min="14" max="14" width="48.7109375" style="0" customWidth="1"/>
  </cols>
  <sheetData>
    <row r="2" ht="18">
      <c r="B2" s="56" t="s">
        <v>23</v>
      </c>
    </row>
    <row r="4" ht="15">
      <c r="B4" s="1" t="s">
        <v>15</v>
      </c>
    </row>
    <row r="5" ht="16.5" customHeight="1">
      <c r="B5" s="68" t="s">
        <v>39</v>
      </c>
    </row>
    <row r="7" ht="15">
      <c r="B7" s="1" t="s">
        <v>81</v>
      </c>
    </row>
    <row r="8" ht="12.75">
      <c r="B8" s="2" t="s">
        <v>20</v>
      </c>
    </row>
    <row r="9" ht="13.5" thickBot="1"/>
    <row r="10" spans="2:14" s="50" customFormat="1" ht="15.75" customHeight="1">
      <c r="B10" s="47" t="s">
        <v>0</v>
      </c>
      <c r="C10" s="117" t="s">
        <v>19</v>
      </c>
      <c r="D10" s="117"/>
      <c r="E10" s="117"/>
      <c r="F10" s="117"/>
      <c r="G10" s="118"/>
      <c r="H10" s="48"/>
      <c r="I10" s="48"/>
      <c r="J10" s="48"/>
      <c r="K10" s="48"/>
      <c r="L10" s="48"/>
      <c r="M10" s="48"/>
      <c r="N10" s="49"/>
    </row>
    <row r="11" spans="2:14" s="50" customFormat="1" ht="13.5" customHeight="1">
      <c r="B11" s="44">
        <v>1</v>
      </c>
      <c r="C11" s="119" t="s">
        <v>40</v>
      </c>
      <c r="D11" s="119"/>
      <c r="E11" s="119"/>
      <c r="F11" s="119"/>
      <c r="G11" s="120"/>
      <c r="H11" s="46"/>
      <c r="I11" s="46"/>
      <c r="J11" s="46"/>
      <c r="K11" s="51"/>
      <c r="L11" s="52"/>
      <c r="M11" s="53"/>
      <c r="N11" s="54"/>
    </row>
    <row r="12" spans="2:14" s="50" customFormat="1" ht="13.5" customHeight="1">
      <c r="B12" s="44">
        <v>2</v>
      </c>
      <c r="C12" s="119" t="s">
        <v>41</v>
      </c>
      <c r="D12" s="119"/>
      <c r="E12" s="119"/>
      <c r="F12" s="119"/>
      <c r="G12" s="120"/>
      <c r="H12" s="46"/>
      <c r="I12" s="46"/>
      <c r="J12" s="46"/>
      <c r="K12" s="46"/>
      <c r="L12" s="52"/>
      <c r="M12" s="53"/>
      <c r="N12" s="54"/>
    </row>
    <row r="13" spans="2:14" s="50" customFormat="1" ht="13.5" customHeight="1">
      <c r="B13" s="44">
        <v>3</v>
      </c>
      <c r="C13" s="119" t="s">
        <v>40</v>
      </c>
      <c r="D13" s="119"/>
      <c r="E13" s="119"/>
      <c r="F13" s="119"/>
      <c r="G13" s="120"/>
      <c r="H13" s="46"/>
      <c r="I13" s="46"/>
      <c r="J13" s="46"/>
      <c r="K13" s="46"/>
      <c r="L13" s="52"/>
      <c r="M13" s="53"/>
      <c r="N13" s="54"/>
    </row>
    <row r="14" spans="2:14" s="50" customFormat="1" ht="13.5" customHeight="1">
      <c r="B14" s="44">
        <v>4</v>
      </c>
      <c r="C14" s="119" t="s">
        <v>42</v>
      </c>
      <c r="D14" s="119"/>
      <c r="E14" s="119"/>
      <c r="F14" s="119"/>
      <c r="G14" s="120"/>
      <c r="H14" s="46"/>
      <c r="I14" s="46"/>
      <c r="J14" s="46"/>
      <c r="K14" s="46"/>
      <c r="L14" s="52"/>
      <c r="M14" s="53"/>
      <c r="N14" s="54"/>
    </row>
    <row r="15" spans="2:14" s="50" customFormat="1" ht="13.5" customHeight="1">
      <c r="B15" s="44">
        <v>5</v>
      </c>
      <c r="C15" s="119" t="s">
        <v>24</v>
      </c>
      <c r="D15" s="119"/>
      <c r="E15" s="119"/>
      <c r="F15" s="119"/>
      <c r="G15" s="120"/>
      <c r="H15" s="46"/>
      <c r="I15" s="46"/>
      <c r="J15" s="46"/>
      <c r="K15" s="46"/>
      <c r="L15" s="52"/>
      <c r="M15" s="53"/>
      <c r="N15" s="54"/>
    </row>
    <row r="16" spans="2:14" s="50" customFormat="1" ht="13.5" customHeight="1">
      <c r="B16" s="44">
        <v>6</v>
      </c>
      <c r="C16" s="119" t="s">
        <v>41</v>
      </c>
      <c r="D16" s="119"/>
      <c r="E16" s="119"/>
      <c r="F16" s="119"/>
      <c r="G16" s="120"/>
      <c r="H16" s="46"/>
      <c r="I16" s="46"/>
      <c r="J16" s="46"/>
      <c r="K16" s="46"/>
      <c r="L16" s="52"/>
      <c r="M16" s="53"/>
      <c r="N16" s="54"/>
    </row>
    <row r="17" spans="2:14" s="50" customFormat="1" ht="13.5" customHeight="1">
      <c r="B17" s="44">
        <v>7</v>
      </c>
      <c r="C17" s="119" t="s">
        <v>21</v>
      </c>
      <c r="D17" s="119"/>
      <c r="E17" s="119"/>
      <c r="F17" s="119"/>
      <c r="G17" s="120"/>
      <c r="H17" s="46"/>
      <c r="I17" s="46"/>
      <c r="J17" s="46"/>
      <c r="K17" s="46"/>
      <c r="L17" s="52"/>
      <c r="M17" s="53"/>
      <c r="N17" s="54"/>
    </row>
    <row r="18" spans="2:14" s="50" customFormat="1" ht="13.5" customHeight="1">
      <c r="B18" s="44">
        <v>8</v>
      </c>
      <c r="C18" s="119" t="s">
        <v>28</v>
      </c>
      <c r="D18" s="119"/>
      <c r="E18" s="119"/>
      <c r="F18" s="119"/>
      <c r="G18" s="120"/>
      <c r="H18" s="46"/>
      <c r="I18" s="46"/>
      <c r="J18" s="46"/>
      <c r="K18" s="46"/>
      <c r="L18" s="52"/>
      <c r="M18" s="53"/>
      <c r="N18" s="54"/>
    </row>
    <row r="19" spans="2:14" s="50" customFormat="1" ht="13.5" customHeight="1">
      <c r="B19" s="44">
        <v>9</v>
      </c>
      <c r="C19" s="119" t="s">
        <v>42</v>
      </c>
      <c r="D19" s="119"/>
      <c r="E19" s="119"/>
      <c r="F19" s="119"/>
      <c r="G19" s="120"/>
      <c r="H19" s="46"/>
      <c r="I19" s="46"/>
      <c r="J19" s="46"/>
      <c r="K19" s="46"/>
      <c r="L19" s="52"/>
      <c r="M19" s="53"/>
      <c r="N19" s="54"/>
    </row>
    <row r="20" spans="2:14" s="50" customFormat="1" ht="13.5" customHeight="1">
      <c r="B20" s="44">
        <v>10</v>
      </c>
      <c r="C20" s="119" t="s">
        <v>21</v>
      </c>
      <c r="D20" s="119"/>
      <c r="E20" s="119"/>
      <c r="F20" s="119"/>
      <c r="G20" s="120"/>
      <c r="H20" s="46"/>
      <c r="I20" s="46"/>
      <c r="J20" s="46"/>
      <c r="K20" s="46"/>
      <c r="L20" s="52"/>
      <c r="M20" s="53"/>
      <c r="N20" s="54"/>
    </row>
    <row r="21" spans="2:14" s="50" customFormat="1" ht="13.5" customHeight="1">
      <c r="B21" s="44">
        <v>11</v>
      </c>
      <c r="C21" s="119" t="s">
        <v>43</v>
      </c>
      <c r="D21" s="119"/>
      <c r="E21" s="119"/>
      <c r="F21" s="119"/>
      <c r="G21" s="120"/>
      <c r="H21" s="46"/>
      <c r="I21" s="46"/>
      <c r="J21" s="46"/>
      <c r="K21" s="46"/>
      <c r="L21" s="52"/>
      <c r="M21" s="53"/>
      <c r="N21" s="54"/>
    </row>
    <row r="22" spans="2:14" s="50" customFormat="1" ht="13.5" customHeight="1">
      <c r="B22" s="44">
        <v>12</v>
      </c>
      <c r="C22" s="119" t="s">
        <v>44</v>
      </c>
      <c r="D22" s="119"/>
      <c r="E22" s="119"/>
      <c r="F22" s="119"/>
      <c r="G22" s="120"/>
      <c r="H22" s="46"/>
      <c r="I22" s="46"/>
      <c r="J22" s="46"/>
      <c r="K22" s="46"/>
      <c r="L22" s="52"/>
      <c r="M22" s="53"/>
      <c r="N22" s="54"/>
    </row>
    <row r="23" spans="2:14" s="50" customFormat="1" ht="13.5" customHeight="1">
      <c r="B23" s="44">
        <v>13</v>
      </c>
      <c r="C23" s="121" t="s">
        <v>29</v>
      </c>
      <c r="D23" s="122"/>
      <c r="E23" s="122"/>
      <c r="F23" s="122"/>
      <c r="G23" s="123"/>
      <c r="H23" s="46"/>
      <c r="I23" s="46"/>
      <c r="J23" s="46"/>
      <c r="K23" s="46"/>
      <c r="L23" s="52"/>
      <c r="M23" s="53"/>
      <c r="N23" s="54"/>
    </row>
    <row r="24" spans="2:14" s="50" customFormat="1" ht="13.5" customHeight="1">
      <c r="B24" s="44">
        <v>14</v>
      </c>
      <c r="C24" s="119" t="s">
        <v>21</v>
      </c>
      <c r="D24" s="119"/>
      <c r="E24" s="119"/>
      <c r="F24" s="119"/>
      <c r="G24" s="120"/>
      <c r="H24" s="46"/>
      <c r="I24" s="46"/>
      <c r="J24" s="46"/>
      <c r="K24" s="46"/>
      <c r="L24" s="52"/>
      <c r="M24" s="53"/>
      <c r="N24" s="54"/>
    </row>
    <row r="25" spans="2:14" s="50" customFormat="1" ht="13.5" customHeight="1" thickBot="1">
      <c r="B25" s="45">
        <v>15</v>
      </c>
      <c r="C25" s="119" t="s">
        <v>43</v>
      </c>
      <c r="D25" s="119"/>
      <c r="E25" s="119"/>
      <c r="F25" s="119"/>
      <c r="G25" s="120"/>
      <c r="H25" s="46"/>
      <c r="I25" s="46"/>
      <c r="J25" s="46"/>
      <c r="K25" s="46"/>
      <c r="L25" s="52"/>
      <c r="M25" s="53"/>
      <c r="N25" s="54"/>
    </row>
    <row r="26" spans="2:12" ht="12.75">
      <c r="B26" s="24"/>
      <c r="C26" s="25"/>
      <c r="D26" s="26"/>
      <c r="E26" s="26"/>
      <c r="F26" s="27"/>
      <c r="G26" s="25"/>
      <c r="H26" s="31"/>
      <c r="I26" s="28"/>
      <c r="J26" s="28"/>
      <c r="K26" s="29"/>
      <c r="L26" s="30"/>
    </row>
    <row r="27" ht="15">
      <c r="B27" s="1" t="s">
        <v>3</v>
      </c>
    </row>
    <row r="28" spans="2:12" ht="25.5" customHeight="1">
      <c r="B28" s="97" t="s">
        <v>45</v>
      </c>
      <c r="C28" s="98"/>
      <c r="D28" s="98"/>
      <c r="E28" s="98"/>
      <c r="F28" s="98"/>
      <c r="G28" s="98"/>
      <c r="H28" s="98"/>
      <c r="I28" s="98"/>
      <c r="J28" s="98"/>
      <c r="K28" s="98"/>
      <c r="L28" s="3"/>
    </row>
    <row r="30" ht="15">
      <c r="B30" s="1" t="s">
        <v>4</v>
      </c>
    </row>
    <row r="31" spans="2:6" ht="12.75">
      <c r="B31" t="s">
        <v>30</v>
      </c>
      <c r="F31" s="43"/>
    </row>
    <row r="32" ht="12.75">
      <c r="B32" s="68" t="s">
        <v>46</v>
      </c>
    </row>
    <row r="33" ht="12.75">
      <c r="B33" s="68" t="s">
        <v>47</v>
      </c>
    </row>
    <row r="34" ht="12.75">
      <c r="B34" s="68" t="s">
        <v>68</v>
      </c>
    </row>
    <row r="35" spans="2:12" ht="18.75" customHeight="1">
      <c r="B35" s="98" t="s">
        <v>16</v>
      </c>
      <c r="C35" s="98"/>
      <c r="D35" s="98"/>
      <c r="E35" s="98"/>
      <c r="F35" s="98"/>
      <c r="G35" s="98"/>
      <c r="H35" s="98"/>
      <c r="I35" s="98"/>
      <c r="J35" s="98"/>
      <c r="K35" s="98"/>
      <c r="L35" s="3"/>
    </row>
    <row r="37" ht="12.75">
      <c r="B37" s="4" t="s">
        <v>38</v>
      </c>
    </row>
    <row r="38" spans="2:11" ht="13.5" thickBot="1">
      <c r="B38" s="5"/>
      <c r="C38" s="5"/>
      <c r="D38" s="5"/>
      <c r="E38" s="5"/>
      <c r="F38" s="5"/>
      <c r="G38" s="5"/>
      <c r="H38" s="5"/>
      <c r="I38" s="5"/>
      <c r="J38" s="5"/>
      <c r="K38" s="5"/>
    </row>
    <row r="39" spans="2:11" ht="12.75">
      <c r="B39" s="6"/>
      <c r="C39" s="7" t="s">
        <v>31</v>
      </c>
      <c r="D39" s="7" t="s">
        <v>48</v>
      </c>
      <c r="E39" s="7" t="s">
        <v>49</v>
      </c>
      <c r="F39" s="7" t="s">
        <v>50</v>
      </c>
      <c r="G39" s="82" t="s">
        <v>17</v>
      </c>
      <c r="H39" s="83"/>
      <c r="I39" s="83"/>
      <c r="J39" s="83"/>
      <c r="K39" s="84"/>
    </row>
    <row r="40" spans="2:11" ht="12.75">
      <c r="B40" s="70" t="s">
        <v>32</v>
      </c>
      <c r="C40" s="9"/>
      <c r="D40" s="10">
        <v>623000</v>
      </c>
      <c r="E40" s="10">
        <v>710000</v>
      </c>
      <c r="F40" s="10">
        <f>588000/1.2</f>
        <v>490000</v>
      </c>
      <c r="G40" s="79" t="s">
        <v>54</v>
      </c>
      <c r="H40" s="80"/>
      <c r="I40" s="80"/>
      <c r="J40" s="80"/>
      <c r="K40" s="81"/>
    </row>
    <row r="41" spans="2:11" ht="12.75">
      <c r="B41" s="8" t="s">
        <v>1</v>
      </c>
      <c r="C41" s="9"/>
      <c r="D41" s="74" t="s">
        <v>51</v>
      </c>
      <c r="E41" s="74" t="s">
        <v>52</v>
      </c>
      <c r="F41" s="74" t="s">
        <v>53</v>
      </c>
      <c r="G41" s="114"/>
      <c r="H41" s="115"/>
      <c r="I41" s="115"/>
      <c r="J41" s="115"/>
      <c r="K41" s="116"/>
    </row>
    <row r="42" spans="2:11" ht="56.25" customHeight="1">
      <c r="B42" s="13" t="s">
        <v>2</v>
      </c>
      <c r="C42" s="9"/>
      <c r="D42" s="72" t="s">
        <v>55</v>
      </c>
      <c r="E42" s="72" t="s">
        <v>55</v>
      </c>
      <c r="F42" s="72" t="s">
        <v>55</v>
      </c>
      <c r="G42" s="79" t="s">
        <v>56</v>
      </c>
      <c r="H42" s="80"/>
      <c r="I42" s="80"/>
      <c r="J42" s="80"/>
      <c r="K42" s="81"/>
    </row>
    <row r="43" spans="2:11" ht="12.75">
      <c r="B43" s="8" t="s">
        <v>5</v>
      </c>
      <c r="C43" s="9"/>
      <c r="D43" s="57">
        <v>0</v>
      </c>
      <c r="E43" s="57">
        <v>0</v>
      </c>
      <c r="F43" s="57">
        <v>0</v>
      </c>
      <c r="G43" s="105"/>
      <c r="H43" s="106"/>
      <c r="I43" s="106"/>
      <c r="J43" s="106"/>
      <c r="K43" s="107"/>
    </row>
    <row r="44" spans="2:11" ht="12.75">
      <c r="B44" s="70" t="s">
        <v>33</v>
      </c>
      <c r="C44" s="9"/>
      <c r="D44" s="58">
        <f>D40*D43</f>
        <v>0</v>
      </c>
      <c r="E44" s="58">
        <f>E40*E43</f>
        <v>0</v>
      </c>
      <c r="F44" s="58">
        <f>F40*F43</f>
        <v>0</v>
      </c>
      <c r="G44" s="108"/>
      <c r="H44" s="109"/>
      <c r="I44" s="109"/>
      <c r="J44" s="109"/>
      <c r="K44" s="110"/>
    </row>
    <row r="45" spans="2:11" ht="14.25" customHeight="1">
      <c r="B45" s="70" t="s">
        <v>34</v>
      </c>
      <c r="C45" s="9"/>
      <c r="D45" s="10">
        <f>D40+D44</f>
        <v>623000</v>
      </c>
      <c r="E45" s="10">
        <f>E40+E44</f>
        <v>710000</v>
      </c>
      <c r="F45" s="10">
        <f>F40+F44</f>
        <v>490000</v>
      </c>
      <c r="G45" s="108"/>
      <c r="H45" s="109"/>
      <c r="I45" s="109"/>
      <c r="J45" s="109"/>
      <c r="K45" s="110"/>
    </row>
    <row r="46" spans="2:11" ht="13.5" customHeight="1">
      <c r="B46" s="37" t="s">
        <v>57</v>
      </c>
      <c r="C46" s="32"/>
      <c r="D46" s="60">
        <f>D45/D50</f>
        <v>100.48387096774194</v>
      </c>
      <c r="E46" s="60">
        <f>E45/E50</f>
        <v>109.23076923076923</v>
      </c>
      <c r="F46" s="60">
        <f>F45/F50</f>
        <v>140</v>
      </c>
      <c r="G46" s="111"/>
      <c r="H46" s="112"/>
      <c r="I46" s="112"/>
      <c r="J46" s="112"/>
      <c r="K46" s="113"/>
    </row>
    <row r="47" spans="2:11" ht="12.75" customHeight="1">
      <c r="B47" s="33" t="s">
        <v>59</v>
      </c>
      <c r="C47" s="34" t="s">
        <v>60</v>
      </c>
      <c r="D47" s="35" t="s">
        <v>61</v>
      </c>
      <c r="E47" s="35" t="s">
        <v>60</v>
      </c>
      <c r="F47" s="35" t="s">
        <v>60</v>
      </c>
      <c r="G47" s="99" t="s">
        <v>62</v>
      </c>
      <c r="H47" s="100"/>
      <c r="I47" s="100"/>
      <c r="J47" s="100"/>
      <c r="K47" s="101"/>
    </row>
    <row r="48" spans="2:11" ht="13.5" customHeight="1">
      <c r="B48" s="14" t="s">
        <v>6</v>
      </c>
      <c r="C48" s="32"/>
      <c r="D48" s="36" t="s">
        <v>7</v>
      </c>
      <c r="E48" s="36" t="s">
        <v>8</v>
      </c>
      <c r="F48" s="36" t="s">
        <v>8</v>
      </c>
      <c r="G48" s="102"/>
      <c r="H48" s="103"/>
      <c r="I48" s="103"/>
      <c r="J48" s="103"/>
      <c r="K48" s="104"/>
    </row>
    <row r="49" spans="2:11" ht="13.5" customHeight="1">
      <c r="B49" s="14" t="s">
        <v>9</v>
      </c>
      <c r="C49" s="9"/>
      <c r="D49" s="38">
        <v>0.1</v>
      </c>
      <c r="E49" s="38">
        <v>0</v>
      </c>
      <c r="F49" s="38">
        <v>0</v>
      </c>
      <c r="G49" s="39"/>
      <c r="H49" s="40"/>
      <c r="I49" s="40"/>
      <c r="J49" s="40"/>
      <c r="K49" s="41"/>
    </row>
    <row r="50" spans="2:11" ht="12.75">
      <c r="B50" s="70" t="s">
        <v>58</v>
      </c>
      <c r="C50" s="10">
        <f>900*5</f>
        <v>4500</v>
      </c>
      <c r="D50" s="10">
        <v>6200</v>
      </c>
      <c r="E50" s="10">
        <v>6500</v>
      </c>
      <c r="F50" s="10">
        <v>3500</v>
      </c>
      <c r="G50" s="99" t="s">
        <v>63</v>
      </c>
      <c r="H50" s="100"/>
      <c r="I50" s="100"/>
      <c r="J50" s="100"/>
      <c r="K50" s="101"/>
    </row>
    <row r="51" spans="2:11" ht="25.5">
      <c r="B51" s="14" t="s">
        <v>6</v>
      </c>
      <c r="C51" s="15"/>
      <c r="D51" s="75" t="s">
        <v>64</v>
      </c>
      <c r="E51" s="75" t="s">
        <v>64</v>
      </c>
      <c r="F51" s="16" t="s">
        <v>22</v>
      </c>
      <c r="G51" s="102"/>
      <c r="H51" s="103"/>
      <c r="I51" s="103"/>
      <c r="J51" s="103"/>
      <c r="K51" s="104"/>
    </row>
    <row r="52" spans="2:11" ht="12.75">
      <c r="B52" s="14" t="s">
        <v>9</v>
      </c>
      <c r="C52" s="15"/>
      <c r="D52" s="17">
        <v>0.05</v>
      </c>
      <c r="E52" s="17">
        <v>0.05</v>
      </c>
      <c r="F52" s="17">
        <v>0</v>
      </c>
      <c r="G52" s="94"/>
      <c r="H52" s="95"/>
      <c r="I52" s="95"/>
      <c r="J52" s="95"/>
      <c r="K52" s="96"/>
    </row>
    <row r="53" spans="2:11" ht="12.75">
      <c r="B53" s="70" t="s">
        <v>65</v>
      </c>
      <c r="C53" s="73" t="s">
        <v>60</v>
      </c>
      <c r="D53" s="73" t="s">
        <v>66</v>
      </c>
      <c r="E53" s="73" t="s">
        <v>60</v>
      </c>
      <c r="F53" s="73" t="s">
        <v>60</v>
      </c>
      <c r="G53" s="99" t="s">
        <v>67</v>
      </c>
      <c r="H53" s="100"/>
      <c r="I53" s="100"/>
      <c r="J53" s="100"/>
      <c r="K53" s="101"/>
    </row>
    <row r="54" spans="2:11" ht="12.75">
      <c r="B54" s="14" t="s">
        <v>6</v>
      </c>
      <c r="C54" s="15"/>
      <c r="D54" s="18" t="s">
        <v>7</v>
      </c>
      <c r="E54" s="16" t="s">
        <v>8</v>
      </c>
      <c r="F54" s="16" t="s">
        <v>8</v>
      </c>
      <c r="G54" s="102"/>
      <c r="H54" s="103"/>
      <c r="I54" s="103"/>
      <c r="J54" s="103"/>
      <c r="K54" s="104"/>
    </row>
    <row r="55" spans="2:11" ht="12.75">
      <c r="B55" s="14" t="s">
        <v>9</v>
      </c>
      <c r="C55" s="15"/>
      <c r="D55" s="17">
        <v>0.2</v>
      </c>
      <c r="E55" s="17">
        <v>0</v>
      </c>
      <c r="F55" s="17">
        <v>0</v>
      </c>
      <c r="G55" s="94"/>
      <c r="H55" s="95"/>
      <c r="I55" s="95"/>
      <c r="J55" s="95"/>
      <c r="K55" s="96"/>
    </row>
    <row r="56" spans="2:11" ht="12.75">
      <c r="B56" s="14" t="s">
        <v>10</v>
      </c>
      <c r="C56" s="15"/>
      <c r="D56" s="17">
        <f>D49+D52+D55</f>
        <v>0.35000000000000003</v>
      </c>
      <c r="E56" s="17">
        <f>E49+E52+E55</f>
        <v>0.05</v>
      </c>
      <c r="F56" s="17">
        <f>F49+F52+F55</f>
        <v>0</v>
      </c>
      <c r="G56" s="88"/>
      <c r="H56" s="89"/>
      <c r="I56" s="89"/>
      <c r="J56" s="89"/>
      <c r="K56" s="90"/>
    </row>
    <row r="57" spans="2:11" ht="12.75">
      <c r="B57" s="14" t="s">
        <v>70</v>
      </c>
      <c r="C57" s="15"/>
      <c r="D57" s="63">
        <f>D46*D56</f>
        <v>35.16935483870968</v>
      </c>
      <c r="E57" s="63">
        <f>E46*E56</f>
        <v>5.461538461538462</v>
      </c>
      <c r="F57" s="63">
        <f>F46*F56</f>
        <v>0</v>
      </c>
      <c r="G57" s="88"/>
      <c r="H57" s="89"/>
      <c r="I57" s="89"/>
      <c r="J57" s="89"/>
      <c r="K57" s="90"/>
    </row>
    <row r="58" spans="2:11" ht="12.75">
      <c r="B58" s="70" t="s">
        <v>71</v>
      </c>
      <c r="C58" s="9"/>
      <c r="D58" s="64">
        <f>D46+D57</f>
        <v>135.65322580645162</v>
      </c>
      <c r="E58" s="64">
        <f>E46+E57</f>
        <v>114.6923076923077</v>
      </c>
      <c r="F58" s="64">
        <f>F46+F57</f>
        <v>140</v>
      </c>
      <c r="G58" s="91"/>
      <c r="H58" s="92"/>
      <c r="I58" s="92"/>
      <c r="J58" s="92"/>
      <c r="K58" s="93"/>
    </row>
    <row r="59" spans="2:11" ht="12.75">
      <c r="B59" s="8" t="s">
        <v>11</v>
      </c>
      <c r="C59" s="9"/>
      <c r="D59" s="19">
        <f>ABS(D43)+ABS(D49)+ABS(D52)+ABS(D55)</f>
        <v>0.35000000000000003</v>
      </c>
      <c r="E59" s="19">
        <f>ABS(E43)+ABS(E49)+ABS(E52)+ABS(E55)</f>
        <v>0.05</v>
      </c>
      <c r="F59" s="19">
        <f>ABS(F43)+ABS(F49)+ABS(F52)+ABS(F55)</f>
        <v>0</v>
      </c>
      <c r="G59" s="11" t="s">
        <v>12</v>
      </c>
      <c r="H59" s="11"/>
      <c r="I59" s="11"/>
      <c r="J59" s="11"/>
      <c r="K59" s="12"/>
    </row>
    <row r="60" spans="2:11" ht="12.75">
      <c r="B60" s="8" t="s">
        <v>13</v>
      </c>
      <c r="C60" s="76">
        <f>D60+E60+F60</f>
        <v>1</v>
      </c>
      <c r="D60" s="11">
        <v>0.15</v>
      </c>
      <c r="E60" s="11">
        <v>0.4</v>
      </c>
      <c r="F60" s="11">
        <v>0.45</v>
      </c>
      <c r="G60" s="85" t="s">
        <v>37</v>
      </c>
      <c r="H60" s="86"/>
      <c r="I60" s="86"/>
      <c r="J60" s="86"/>
      <c r="K60" s="87"/>
    </row>
    <row r="61" spans="2:11" ht="15">
      <c r="B61" s="70" t="s">
        <v>72</v>
      </c>
      <c r="C61" s="9"/>
      <c r="D61" s="61">
        <f>D58*D60</f>
        <v>20.34798387096774</v>
      </c>
      <c r="E61" s="61">
        <f>E58*E60</f>
        <v>45.87692307692308</v>
      </c>
      <c r="F61" s="61">
        <f>F58*F60</f>
        <v>63</v>
      </c>
      <c r="G61" s="11" t="s">
        <v>35</v>
      </c>
      <c r="H61" s="11"/>
      <c r="I61" s="11"/>
      <c r="J61" s="11"/>
      <c r="K61" s="12"/>
    </row>
    <row r="62" spans="2:11" ht="15.75" thickBot="1">
      <c r="B62" s="71" t="s">
        <v>69</v>
      </c>
      <c r="C62" s="62">
        <f>D61+E61+F61</f>
        <v>129.22490694789082</v>
      </c>
      <c r="D62" s="20"/>
      <c r="E62" s="20"/>
      <c r="F62" s="20"/>
      <c r="G62" s="21" t="s">
        <v>14</v>
      </c>
      <c r="H62" s="21"/>
      <c r="I62" s="21"/>
      <c r="J62" s="21"/>
      <c r="K62" s="22"/>
    </row>
    <row r="64" ht="12.75">
      <c r="B64" s="68" t="s">
        <v>73</v>
      </c>
    </row>
    <row r="65" ht="12.75">
      <c r="B65" s="59">
        <f>C50*C62</f>
        <v>581512.0812655087</v>
      </c>
    </row>
    <row r="66" ht="12.75">
      <c r="B66" s="77" t="s">
        <v>80</v>
      </c>
    </row>
    <row r="67" ht="12.75">
      <c r="B67" s="59">
        <f>B65-10000</f>
        <v>571512.0812655087</v>
      </c>
    </row>
    <row r="68" ht="12.75">
      <c r="B68" s="59"/>
    </row>
    <row r="69" ht="15">
      <c r="B69" s="23" t="s">
        <v>74</v>
      </c>
    </row>
    <row r="70" ht="15">
      <c r="B70" s="23"/>
    </row>
    <row r="71" ht="12.75">
      <c r="C71" s="42"/>
    </row>
    <row r="72" ht="12.75">
      <c r="B72" s="4" t="s">
        <v>18</v>
      </c>
    </row>
    <row r="73" ht="12.75">
      <c r="B73" s="68" t="s">
        <v>36</v>
      </c>
    </row>
    <row r="75" ht="12.75">
      <c r="B75" s="68" t="s">
        <v>82</v>
      </c>
    </row>
    <row r="76" ht="12.75">
      <c r="B76" s="68" t="s">
        <v>75</v>
      </c>
    </row>
    <row r="77" ht="12.75">
      <c r="B77" s="55"/>
    </row>
    <row r="78" ht="12.75">
      <c r="B78" s="65" t="s">
        <v>76</v>
      </c>
    </row>
    <row r="79" spans="2:6" ht="12.75">
      <c r="B79" s="66" t="s">
        <v>27</v>
      </c>
      <c r="C79" s="66" t="s">
        <v>25</v>
      </c>
      <c r="D79" s="69" t="s">
        <v>77</v>
      </c>
      <c r="E79" s="69" t="s">
        <v>78</v>
      </c>
      <c r="F79" s="69" t="s">
        <v>6</v>
      </c>
    </row>
    <row r="80" spans="2:6" ht="12.75">
      <c r="B80" s="66" t="s">
        <v>26</v>
      </c>
      <c r="C80" s="78">
        <f>570000/C50</f>
        <v>126.66666666666667</v>
      </c>
      <c r="D80" s="67">
        <f>AVERAGE(D58:F58)</f>
        <v>130.11517783291978</v>
      </c>
      <c r="E80" s="67">
        <f>MEDIAN(D58:F58)</f>
        <v>135.65322580645162</v>
      </c>
      <c r="F80" s="69" t="s">
        <v>79</v>
      </c>
    </row>
  </sheetData>
  <sheetProtection/>
  <mergeCells count="30">
    <mergeCell ref="C16:G16"/>
    <mergeCell ref="C17:G17"/>
    <mergeCell ref="C18:G18"/>
    <mergeCell ref="C23:G23"/>
    <mergeCell ref="C24:G24"/>
    <mergeCell ref="C25:G25"/>
    <mergeCell ref="C19:G19"/>
    <mergeCell ref="C20:G20"/>
    <mergeCell ref="C21:G21"/>
    <mergeCell ref="C22:G22"/>
    <mergeCell ref="G47:K48"/>
    <mergeCell ref="G43:K46"/>
    <mergeCell ref="G41:K41"/>
    <mergeCell ref="G52:K52"/>
    <mergeCell ref="C10:G10"/>
    <mergeCell ref="C11:G11"/>
    <mergeCell ref="C12:G12"/>
    <mergeCell ref="C13:G13"/>
    <mergeCell ref="C14:G14"/>
    <mergeCell ref="C15:G15"/>
    <mergeCell ref="G40:K40"/>
    <mergeCell ref="G39:K39"/>
    <mergeCell ref="G60:K60"/>
    <mergeCell ref="G56:K58"/>
    <mergeCell ref="G55:K55"/>
    <mergeCell ref="B28:K28"/>
    <mergeCell ref="B35:K35"/>
    <mergeCell ref="G50:K51"/>
    <mergeCell ref="G53:K54"/>
    <mergeCell ref="G42:K42"/>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Kinnisvaraekspert Tartu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Elbrecht</dc:creator>
  <cp:keywords/>
  <dc:description/>
  <cp:lastModifiedBy>Maile Kajak</cp:lastModifiedBy>
  <dcterms:created xsi:type="dcterms:W3CDTF">2010-05-21T05:12:58Z</dcterms:created>
  <dcterms:modified xsi:type="dcterms:W3CDTF">2016-10-13T06:52:14Z</dcterms:modified>
  <cp:category/>
  <cp:version/>
  <cp:contentType/>
  <cp:contentStatus/>
</cp:coreProperties>
</file>