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3715" windowHeight="9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<sst xmlns="http://schemas.openxmlformats.org/spreadsheetml/2006/main" count="113" uniqueCount="92">
  <si>
    <t>NB! Tegemist on vaid näitega ühest võimalikust lahenduskäigust!</t>
  </si>
  <si>
    <t>Võrdlustehingute sobivuse analüüs on esitatud allolevas tabelis:</t>
  </si>
  <si>
    <t>Jrk nr</t>
  </si>
  <si>
    <t>Aadress</t>
  </si>
  <si>
    <t>Võrdlustehinguks mittesobivuse põhjendused</t>
  </si>
  <si>
    <t>Saia 19</t>
  </si>
  <si>
    <t>Liiga vana tehing</t>
  </si>
  <si>
    <t>Sepiku 5</t>
  </si>
  <si>
    <t>Erihuvidega ostja</t>
  </si>
  <si>
    <t>Leiva 13</t>
  </si>
  <si>
    <t>SOBIB</t>
  </si>
  <si>
    <t>Saia 1</t>
  </si>
  <si>
    <t>Sepiku 7</t>
  </si>
  <si>
    <t>Ebapiisav müügikorraldus võis vähendada potentsiaalsete huviliste ringi, mistõttu võis see mõjuda müügihinnale alandavalt</t>
  </si>
  <si>
    <t>Sepiku 3</t>
  </si>
  <si>
    <t>Leiva 8</t>
  </si>
  <si>
    <t>Tegemist on nö hulgiostuga, mis võib mõjutada üksiku vara hinda</t>
  </si>
  <si>
    <t>Erihuvidega ostja. Lisaks on kasutusvaldusest tulenevad piirangud korteri kasutamisele, mistõttu on sellise korteri realiseerimine vabaturu tingimustes keeruline.</t>
  </si>
  <si>
    <t>Sepiku 1</t>
  </si>
  <si>
    <t>Kiirmüüki ei saa käsitleda vabaturutehinguna</t>
  </si>
  <si>
    <t>Leiva 6</t>
  </si>
  <si>
    <t>Varade suhteliselt erinevate suuruse tõttu on võrdlusühikuks valitud tehingu hind taandatuna korteri suletud netopinnale;</t>
  </si>
  <si>
    <t>Võrdluselementideks valime:</t>
  </si>
  <si>
    <t>Lõpptulemuse leidmisel kasutan kaalutud keskmist, võrreldavaid varasid on kohandatud erineval määral ning kõige suurema kaalu anname kõige sarnasemale varale, mida on kohandatud kõige vähem.</t>
  </si>
  <si>
    <t>Turuväärtuse hindamine, NB! Väärtuse kuupäevaks on 30.09.2014.a.</t>
  </si>
  <si>
    <t>Näitaja</t>
  </si>
  <si>
    <t>Hinnatav vara</t>
  </si>
  <si>
    <t>Võrreldav vara 3</t>
  </si>
  <si>
    <t>Võrreldav vara 6</t>
  </si>
  <si>
    <t>Võrreldav vara 10</t>
  </si>
  <si>
    <t>Kommentaarid/ selgitused</t>
  </si>
  <si>
    <t>Müügihind, €/m²</t>
  </si>
  <si>
    <t>Võrdlustehingu nr 3 hinnast on maha lahutatud 5000 eurot (mööbli ja sisseseade hind)</t>
  </si>
  <si>
    <t>Tehingu aeg</t>
  </si>
  <si>
    <t>Ajaline kohandus</t>
  </si>
  <si>
    <t>Ajaldatud müügihind, €/m²</t>
  </si>
  <si>
    <t>parem</t>
  </si>
  <si>
    <t>halvem</t>
  </si>
  <si>
    <t>Hoone kohandus</t>
  </si>
  <si>
    <t>5-korruseline hoone</t>
  </si>
  <si>
    <t>5-korruseline</t>
  </si>
  <si>
    <t>9-korruseline</t>
  </si>
  <si>
    <t>5-korruseliste elamutes asuvad korterid on 5% väärtuslikumad kui 9-korruseliste elamute korterid</t>
  </si>
  <si>
    <t>võrreldav</t>
  </si>
  <si>
    <t>Korruse kohandus</t>
  </si>
  <si>
    <t>V korrus (viimane)</t>
  </si>
  <si>
    <t>IV korrus (keskmine)</t>
  </si>
  <si>
    <t>IX (viimane)</t>
  </si>
  <si>
    <t>II korrus (keskmine)</t>
  </si>
  <si>
    <t>Elamu viimase korruse korterid on keskmise korruse korteritest 5% madalamalt hinnatud</t>
  </si>
  <si>
    <t>Eluruumi seisukorra kohandus</t>
  </si>
  <si>
    <t>Seisukord halb</t>
  </si>
  <si>
    <t>Halb</t>
  </si>
  <si>
    <t>Hea</t>
  </si>
  <si>
    <t>Rahuldav</t>
  </si>
  <si>
    <t>Müügihinda mõjutab ruumide seisukord, millega on hindamisel ka arvestatud</t>
  </si>
  <si>
    <t>Tubade arvu kohandus</t>
  </si>
  <si>
    <t>3 tuba</t>
  </si>
  <si>
    <t>4 tuba</t>
  </si>
  <si>
    <t>4-toaliste eluruumide pinnaühikumaksumus on võrreldes 3-toaliste korteritega ca 10% madalam</t>
  </si>
  <si>
    <t>suurem</t>
  </si>
  <si>
    <t>Korteri planeeringu kohandus</t>
  </si>
  <si>
    <t>Toad eraldi</t>
  </si>
  <si>
    <t>Toad läbikäidavad</t>
  </si>
  <si>
    <t>Läbikäidavate tubadega korterite pinnaühiku maksumus on 5% madalam kui eraldi tubadega korteritel</t>
  </si>
  <si>
    <t>Summaarne kohandus</t>
  </si>
  <si>
    <t>Kohandatud müügihinnad, €/m²</t>
  </si>
  <si>
    <t>Kohanduste abs. väärtuste summa</t>
  </si>
  <si>
    <t>Kohanduste absoluutväärtuste summa on leitud kõikide kohanduste (sh. ajalise kohanduse) absoluutväärtuste summana</t>
  </si>
  <si>
    <t>Kaalud</t>
  </si>
  <si>
    <t>Kaalude andmisel on suurim kaal antud võrdlusnäitele nr 3  ja 10, sest neid on kohandtud kõige vähem, väikseim kaal on antud võrreldavale varale nr 6, sest seda on kohandatud kõige enam.</t>
  </si>
  <si>
    <t>Kaalutud keskmine müügihind, €/m²</t>
  </si>
  <si>
    <t>Kohandamisel kasutatakse kaalutud keskmist, kuna võrreldes aritmeetilise keskmisega annab see täpsema tulemuse. Kaalutud keskmise kohandatud tehingu hinna leidmiseks liidame kokku kaalutud tehingu hinnad.</t>
  </si>
  <si>
    <t>Korteriomandi nr 18 turuväärtuse arvestamiseks korrutame hinnatava vara suletud netopinna kaalutud keskmise kohandatud müügihinnaga</t>
  </si>
  <si>
    <t>Turuväärtus, eur</t>
  </si>
  <si>
    <t>Hüpoteegiga ei ole hindamistulemuse leidmisel arvestatud.</t>
  </si>
  <si>
    <t>Hindamistulemus ei sisalda käibemaksu ja sellele ei lisandu käibemaksu</t>
  </si>
  <si>
    <t>Korteriturgu võib lugeda efektiivseks turusektoriks, mistõttu on käesoleva hindamise täpsusaste keskmisest kõrgem.</t>
  </si>
  <si>
    <t>-       Hoone korruste arv</t>
  </si>
  <si>
    <t>-       Korrus</t>
  </si>
  <si>
    <t>-       Eluruumi seisukord</t>
  </si>
  <si>
    <t>-       Tubade arv</t>
  </si>
  <si>
    <t>-       Korteri planeering</t>
  </si>
  <si>
    <t>Hinnatava vara parim kasutus on eluruum, sest seda toetab paiknemine elamurajoonis, vara õiguslik seisund, asukoht korterelamus ja eluruumi planeering ning läbi selle omandab hinnatav vara kõrgeima turuväärtuse</t>
  </si>
  <si>
    <t>Hinnad ei ole muutunud</t>
  </si>
  <si>
    <t>Hindamistulemus:</t>
  </si>
  <si>
    <t>Kommentaarid:</t>
  </si>
  <si>
    <t>Suletud netopind, m²</t>
  </si>
  <si>
    <t>Ümardatud turuväärtus, eur</t>
  </si>
  <si>
    <t>Hinnad langenud</t>
  </si>
  <si>
    <t>Hinnatava vara turuväärtus on väärtuse kuupäeval 34 000 eurot (490 eur/m² taandatuna hinnatava eluruumi suletud netopindalale).</t>
  </si>
  <si>
    <t>Eluruumide müügihinnad on langenud alates 2014.a I kvartalist 10% ja sama aasta II kvartalist 5%. III kvartalis ei ole hinnad muutunud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</si>
</sst>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top"/>
    </xf>
    <xf numFmtId="17" fontId="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164" fontId="3" fillId="33" borderId="10" xfId="57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164" fontId="3" fillId="0" borderId="10" xfId="57" applyNumberFormat="1" applyFont="1" applyFill="1" applyBorder="1" applyAlignment="1">
      <alignment horizontal="center" vertical="top"/>
    </xf>
    <xf numFmtId="165" fontId="3" fillId="0" borderId="10" xfId="0" applyNumberFormat="1" applyFont="1" applyFill="1" applyBorder="1" applyAlignment="1">
      <alignment horizontal="center" vertical="top" wrapText="1"/>
    </xf>
    <xf numFmtId="9" fontId="3" fillId="0" borderId="10" xfId="57" applyFont="1" applyFill="1" applyBorder="1" applyAlignment="1">
      <alignment horizontal="center" vertical="top"/>
    </xf>
    <xf numFmtId="166" fontId="3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/>
    </xf>
    <xf numFmtId="9" fontId="3" fillId="34" borderId="10" xfId="57" applyFont="1" applyFill="1" applyBorder="1" applyAlignment="1">
      <alignment horizontal="center" vertical="top"/>
    </xf>
    <xf numFmtId="0" fontId="3" fillId="35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/>
    </xf>
    <xf numFmtId="164" fontId="5" fillId="35" borderId="10" xfId="57" applyNumberFormat="1" applyFont="1" applyFill="1" applyBorder="1" applyAlignment="1">
      <alignment horizontal="center" vertical="top"/>
    </xf>
    <xf numFmtId="164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2" fontId="3" fillId="0" borderId="10" xfId="57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0" xfId="0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center" vertical="top"/>
    </xf>
    <xf numFmtId="3" fontId="4" fillId="0" borderId="0" xfId="0" applyNumberFormat="1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15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zoomScalePageLayoutView="0" workbookViewId="0" topLeftCell="A1">
      <selection activeCell="H3" sqref="H3:L23"/>
    </sheetView>
  </sheetViews>
  <sheetFormatPr defaultColWidth="9.140625" defaultRowHeight="15"/>
  <cols>
    <col min="1" max="1" width="30.421875" style="0" customWidth="1"/>
    <col min="2" max="2" width="26.140625" style="0" customWidth="1"/>
    <col min="3" max="4" width="19.28125" style="0" bestFit="1" customWidth="1"/>
    <col min="5" max="5" width="21.8515625" style="0" customWidth="1"/>
    <col min="6" max="6" width="52.7109375" style="0" customWidth="1"/>
    <col min="8" max="8" width="3.00390625" style="0" bestFit="1" customWidth="1"/>
    <col min="9" max="9" width="29.140625" style="0" bestFit="1" customWidth="1"/>
    <col min="10" max="10" width="22.140625" style="0" customWidth="1"/>
  </cols>
  <sheetData>
    <row r="1" spans="1:6" ht="18">
      <c r="A1" s="40" t="s">
        <v>0</v>
      </c>
      <c r="B1" s="40"/>
      <c r="C1" s="40"/>
      <c r="D1" s="40"/>
      <c r="E1" s="40"/>
      <c r="F1" s="40"/>
    </row>
    <row r="2" spans="1:6" s="35" customFormat="1" ht="12.75">
      <c r="A2" s="41"/>
      <c r="B2" s="41"/>
      <c r="C2" s="41"/>
      <c r="D2" s="41"/>
      <c r="E2" s="41"/>
      <c r="F2" s="41"/>
    </row>
    <row r="3" spans="1:6" s="36" customFormat="1" ht="27.75" customHeight="1">
      <c r="A3" s="41" t="s">
        <v>83</v>
      </c>
      <c r="B3" s="41"/>
      <c r="C3" s="41"/>
      <c r="D3" s="41"/>
      <c r="E3" s="41"/>
      <c r="F3" s="41"/>
    </row>
    <row r="4" spans="1:6" s="36" customFormat="1" ht="12.75">
      <c r="A4" s="41"/>
      <c r="B4" s="41"/>
      <c r="C4" s="41"/>
      <c r="D4" s="41"/>
      <c r="E4" s="41"/>
      <c r="F4" s="41"/>
    </row>
    <row r="5" spans="1:6" s="36" customFormat="1" ht="12.75">
      <c r="A5" s="41" t="s">
        <v>1</v>
      </c>
      <c r="B5" s="41"/>
      <c r="C5" s="41"/>
      <c r="D5" s="41"/>
      <c r="E5" s="41"/>
      <c r="F5" s="41"/>
    </row>
    <row r="6" spans="1:6" s="36" customFormat="1" ht="12.75">
      <c r="A6" s="1" t="s">
        <v>2</v>
      </c>
      <c r="B6" s="1" t="s">
        <v>3</v>
      </c>
      <c r="C6" s="42" t="s">
        <v>4</v>
      </c>
      <c r="D6" s="42"/>
      <c r="E6" s="42"/>
      <c r="F6" s="42"/>
    </row>
    <row r="7" spans="1:6" s="36" customFormat="1" ht="12.75">
      <c r="A7" s="2">
        <v>1</v>
      </c>
      <c r="B7" s="3" t="s">
        <v>5</v>
      </c>
      <c r="C7" s="43" t="s">
        <v>6</v>
      </c>
      <c r="D7" s="43"/>
      <c r="E7" s="43"/>
      <c r="F7" s="43"/>
    </row>
    <row r="8" spans="1:6" s="36" customFormat="1" ht="12.75">
      <c r="A8" s="2">
        <v>2</v>
      </c>
      <c r="B8" s="3" t="s">
        <v>7</v>
      </c>
      <c r="C8" s="44" t="s">
        <v>8</v>
      </c>
      <c r="D8" s="44"/>
      <c r="E8" s="44"/>
      <c r="F8" s="44"/>
    </row>
    <row r="9" spans="1:6" s="36" customFormat="1" ht="12.75">
      <c r="A9" s="2">
        <v>3</v>
      </c>
      <c r="B9" s="3" t="s">
        <v>9</v>
      </c>
      <c r="C9" s="44" t="s">
        <v>10</v>
      </c>
      <c r="D9" s="44"/>
      <c r="E9" s="44"/>
      <c r="F9" s="44"/>
    </row>
    <row r="10" spans="1:6" s="36" customFormat="1" ht="12.75">
      <c r="A10" s="2">
        <v>4</v>
      </c>
      <c r="B10" s="3" t="s">
        <v>11</v>
      </c>
      <c r="C10" s="44" t="s">
        <v>6</v>
      </c>
      <c r="D10" s="44"/>
      <c r="E10" s="44"/>
      <c r="F10" s="44"/>
    </row>
    <row r="11" spans="1:6" s="36" customFormat="1" ht="12.75">
      <c r="A11" s="2">
        <v>5</v>
      </c>
      <c r="B11" s="3" t="s">
        <v>12</v>
      </c>
      <c r="C11" s="44" t="s">
        <v>13</v>
      </c>
      <c r="D11" s="44"/>
      <c r="E11" s="44"/>
      <c r="F11" s="44"/>
    </row>
    <row r="12" spans="1:6" s="36" customFormat="1" ht="12.75">
      <c r="A12" s="2">
        <v>6</v>
      </c>
      <c r="B12" s="3" t="s">
        <v>14</v>
      </c>
      <c r="C12" s="44" t="s">
        <v>10</v>
      </c>
      <c r="D12" s="44"/>
      <c r="E12" s="44"/>
      <c r="F12" s="44"/>
    </row>
    <row r="13" spans="1:6" s="36" customFormat="1" ht="12.75">
      <c r="A13" s="2">
        <v>7</v>
      </c>
      <c r="B13" s="3" t="s">
        <v>15</v>
      </c>
      <c r="C13" s="44" t="s">
        <v>16</v>
      </c>
      <c r="D13" s="44"/>
      <c r="E13" s="44"/>
      <c r="F13" s="44"/>
    </row>
    <row r="14" spans="1:6" s="36" customFormat="1" ht="12.75">
      <c r="A14" s="2">
        <v>8</v>
      </c>
      <c r="B14" s="3" t="s">
        <v>12</v>
      </c>
      <c r="C14" s="44" t="s">
        <v>17</v>
      </c>
      <c r="D14" s="44"/>
      <c r="E14" s="44"/>
      <c r="F14" s="44"/>
    </row>
    <row r="15" spans="1:6" s="36" customFormat="1" ht="12.75">
      <c r="A15" s="2">
        <v>9</v>
      </c>
      <c r="B15" s="3" t="s">
        <v>18</v>
      </c>
      <c r="C15" s="44" t="s">
        <v>19</v>
      </c>
      <c r="D15" s="44"/>
      <c r="E15" s="44"/>
      <c r="F15" s="44"/>
    </row>
    <row r="16" spans="1:6" s="36" customFormat="1" ht="12.75">
      <c r="A16" s="2">
        <v>10</v>
      </c>
      <c r="B16" s="3" t="s">
        <v>20</v>
      </c>
      <c r="C16" s="44" t="s">
        <v>10</v>
      </c>
      <c r="D16" s="44"/>
      <c r="E16" s="44"/>
      <c r="F16" s="44"/>
    </row>
    <row r="17" spans="1:6" s="36" customFormat="1" ht="12.75">
      <c r="A17" s="41"/>
      <c r="B17" s="41"/>
      <c r="C17" s="41"/>
      <c r="D17" s="41"/>
      <c r="E17" s="41"/>
      <c r="F17" s="41"/>
    </row>
    <row r="18" spans="1:6" s="36" customFormat="1" ht="12.75">
      <c r="A18" s="41" t="s">
        <v>21</v>
      </c>
      <c r="B18" s="41"/>
      <c r="C18" s="41"/>
      <c r="D18" s="41"/>
      <c r="E18" s="41"/>
      <c r="F18" s="41"/>
    </row>
    <row r="19" spans="1:6" s="36" customFormat="1" ht="12.75">
      <c r="A19" s="41"/>
      <c r="B19" s="41"/>
      <c r="C19" s="41"/>
      <c r="D19" s="41"/>
      <c r="E19" s="41"/>
      <c r="F19" s="41"/>
    </row>
    <row r="20" spans="1:6" s="36" customFormat="1" ht="12.75">
      <c r="A20" s="41" t="s">
        <v>22</v>
      </c>
      <c r="B20" s="41"/>
      <c r="C20" s="41"/>
      <c r="D20" s="41"/>
      <c r="E20" s="41"/>
      <c r="F20" s="41"/>
    </row>
    <row r="21" spans="1:6" s="36" customFormat="1" ht="12.75">
      <c r="A21" s="41" t="s">
        <v>78</v>
      </c>
      <c r="B21" s="41"/>
      <c r="C21" s="41"/>
      <c r="D21" s="41"/>
      <c r="E21" s="41"/>
      <c r="F21" s="41"/>
    </row>
    <row r="22" spans="1:6" s="36" customFormat="1" ht="12.75">
      <c r="A22" s="41" t="s">
        <v>79</v>
      </c>
      <c r="B22" s="41"/>
      <c r="C22" s="41"/>
      <c r="D22" s="41"/>
      <c r="E22" s="41"/>
      <c r="F22" s="41"/>
    </row>
    <row r="23" spans="1:6" s="36" customFormat="1" ht="12.75">
      <c r="A23" s="41" t="s">
        <v>80</v>
      </c>
      <c r="B23" s="41"/>
      <c r="C23" s="41"/>
      <c r="D23" s="41"/>
      <c r="E23" s="41"/>
      <c r="F23" s="41"/>
    </row>
    <row r="24" spans="1:6" s="36" customFormat="1" ht="12.75">
      <c r="A24" s="41" t="s">
        <v>81</v>
      </c>
      <c r="B24" s="41"/>
      <c r="C24" s="41"/>
      <c r="D24" s="41"/>
      <c r="E24" s="41"/>
      <c r="F24" s="41"/>
    </row>
    <row r="25" spans="1:6" s="36" customFormat="1" ht="12.75">
      <c r="A25" s="41" t="s">
        <v>82</v>
      </c>
      <c r="B25" s="41"/>
      <c r="C25" s="41"/>
      <c r="D25" s="41"/>
      <c r="E25" s="41"/>
      <c r="F25" s="41"/>
    </row>
    <row r="26" spans="1:6" s="36" customFormat="1" ht="12.75">
      <c r="A26" s="41"/>
      <c r="B26" s="41"/>
      <c r="C26" s="41"/>
      <c r="D26" s="41"/>
      <c r="E26" s="41"/>
      <c r="F26" s="41"/>
    </row>
    <row r="27" spans="1:6" s="36" customFormat="1" ht="12.75">
      <c r="A27" s="41" t="s">
        <v>23</v>
      </c>
      <c r="B27" s="41"/>
      <c r="C27" s="41"/>
      <c r="D27" s="41"/>
      <c r="E27" s="41"/>
      <c r="F27" s="41"/>
    </row>
    <row r="28" spans="1:6" s="36" customFormat="1" ht="12.75">
      <c r="A28" s="41"/>
      <c r="B28" s="41"/>
      <c r="C28" s="41"/>
      <c r="D28" s="41"/>
      <c r="E28" s="41"/>
      <c r="F28" s="41"/>
    </row>
    <row r="29" spans="1:6" s="36" customFormat="1" ht="12.75">
      <c r="A29" s="41" t="s">
        <v>24</v>
      </c>
      <c r="B29" s="41"/>
      <c r="C29" s="41"/>
      <c r="D29" s="41"/>
      <c r="E29" s="41"/>
      <c r="F29" s="41"/>
    </row>
    <row r="30" spans="1:6" s="36" customFormat="1" ht="12.75">
      <c r="A30" s="5" t="s">
        <v>25</v>
      </c>
      <c r="B30" s="5" t="s">
        <v>26</v>
      </c>
      <c r="C30" s="5" t="s">
        <v>27</v>
      </c>
      <c r="D30" s="5" t="s">
        <v>28</v>
      </c>
      <c r="E30" s="5" t="s">
        <v>29</v>
      </c>
      <c r="F30" s="5" t="s">
        <v>30</v>
      </c>
    </row>
    <row r="31" spans="1:6" s="36" customFormat="1" ht="12.75">
      <c r="A31" s="45" t="s">
        <v>31</v>
      </c>
      <c r="B31" s="45"/>
      <c r="C31" s="6">
        <v>482.2335025380711</v>
      </c>
      <c r="D31" s="6">
        <v>568.9900426742532</v>
      </c>
      <c r="E31" s="6">
        <v>594.7204968944098</v>
      </c>
      <c r="F31" s="46" t="s">
        <v>32</v>
      </c>
    </row>
    <row r="32" spans="1:6" s="36" customFormat="1" ht="12.75">
      <c r="A32" s="43" t="s">
        <v>33</v>
      </c>
      <c r="B32" s="43"/>
      <c r="C32" s="7">
        <v>41760</v>
      </c>
      <c r="D32" s="7">
        <v>41671</v>
      </c>
      <c r="E32" s="7">
        <v>41883</v>
      </c>
      <c r="F32" s="47"/>
    </row>
    <row r="33" spans="1:6" s="36" customFormat="1" ht="12.75">
      <c r="A33" s="48" t="s">
        <v>34</v>
      </c>
      <c r="B33" s="49">
        <v>41912</v>
      </c>
      <c r="C33" s="8" t="s">
        <v>89</v>
      </c>
      <c r="D33" s="8" t="s">
        <v>89</v>
      </c>
      <c r="E33" s="8" t="s">
        <v>84</v>
      </c>
      <c r="F33" s="46" t="s">
        <v>91</v>
      </c>
    </row>
    <row r="34" spans="1:6" s="36" customFormat="1" ht="12.75">
      <c r="A34" s="48"/>
      <c r="B34" s="50"/>
      <c r="C34" s="9">
        <v>-0.05</v>
      </c>
      <c r="D34" s="9">
        <v>-0.1</v>
      </c>
      <c r="E34" s="9">
        <v>0</v>
      </c>
      <c r="F34" s="51"/>
    </row>
    <row r="35" spans="1:6" s="36" customFormat="1" ht="12.75">
      <c r="A35" s="52" t="s">
        <v>35</v>
      </c>
      <c r="B35" s="52"/>
      <c r="C35" s="6">
        <f>C31+(C34*C31)</f>
        <v>458.12182741116754</v>
      </c>
      <c r="D35" s="6">
        <f>D31+(D34*D31)</f>
        <v>512.0910384068279</v>
      </c>
      <c r="E35" s="6">
        <f>E31+(E34*E31)</f>
        <v>594.7204968944098</v>
      </c>
      <c r="F35" s="47"/>
    </row>
    <row r="36" spans="1:6" s="36" customFormat="1" ht="12.75" hidden="1">
      <c r="A36" s="53"/>
      <c r="B36" s="50"/>
      <c r="C36" s="10">
        <f>A87</f>
        <v>0</v>
      </c>
      <c r="D36" s="10">
        <f>A88</f>
        <v>0</v>
      </c>
      <c r="E36" s="10">
        <f>A89</f>
        <v>0</v>
      </c>
      <c r="F36" s="11"/>
    </row>
    <row r="37" spans="1:6" s="36" customFormat="1" ht="12.75" hidden="1">
      <c r="A37" s="53"/>
      <c r="B37" s="50"/>
      <c r="C37" s="12"/>
      <c r="D37" s="12"/>
      <c r="E37" s="12"/>
      <c r="F37" s="11"/>
    </row>
    <row r="38" spans="1:6" s="36" customFormat="1" ht="12.75" hidden="1">
      <c r="A38" s="53"/>
      <c r="B38" s="50"/>
      <c r="C38" s="9">
        <v>0</v>
      </c>
      <c r="D38" s="9">
        <v>0</v>
      </c>
      <c r="E38" s="9">
        <v>0</v>
      </c>
      <c r="F38" s="11"/>
    </row>
    <row r="39" spans="1:6" s="36" customFormat="1" ht="12.75">
      <c r="A39" s="53" t="s">
        <v>38</v>
      </c>
      <c r="B39" s="50" t="s">
        <v>39</v>
      </c>
      <c r="C39" s="13" t="s">
        <v>40</v>
      </c>
      <c r="D39" s="13" t="s">
        <v>41</v>
      </c>
      <c r="E39" s="13" t="s">
        <v>40</v>
      </c>
      <c r="F39" s="54" t="s">
        <v>42</v>
      </c>
    </row>
    <row r="40" spans="1:6" s="36" customFormat="1" ht="12.75">
      <c r="A40" s="53"/>
      <c r="B40" s="50"/>
      <c r="C40" s="14" t="s">
        <v>43</v>
      </c>
      <c r="D40" s="14" t="s">
        <v>36</v>
      </c>
      <c r="E40" s="14" t="s">
        <v>43</v>
      </c>
      <c r="F40" s="55"/>
    </row>
    <row r="41" spans="1:6" s="36" customFormat="1" ht="12.75">
      <c r="A41" s="53"/>
      <c r="B41" s="50"/>
      <c r="C41" s="15">
        <v>0</v>
      </c>
      <c r="D41" s="15">
        <v>0.05</v>
      </c>
      <c r="E41" s="15">
        <v>0</v>
      </c>
      <c r="F41" s="56"/>
    </row>
    <row r="42" spans="1:6" s="36" customFormat="1" ht="12.75">
      <c r="A42" s="53" t="s">
        <v>44</v>
      </c>
      <c r="B42" s="50" t="s">
        <v>45</v>
      </c>
      <c r="C42" s="16" t="s">
        <v>46</v>
      </c>
      <c r="D42" s="16" t="s">
        <v>47</v>
      </c>
      <c r="E42" s="16" t="s">
        <v>48</v>
      </c>
      <c r="F42" s="54" t="s">
        <v>49</v>
      </c>
    </row>
    <row r="43" spans="1:6" s="36" customFormat="1" ht="12.75">
      <c r="A43" s="53"/>
      <c r="B43" s="50"/>
      <c r="C43" s="17" t="s">
        <v>36</v>
      </c>
      <c r="D43" s="17" t="s">
        <v>43</v>
      </c>
      <c r="E43" s="17" t="s">
        <v>36</v>
      </c>
      <c r="F43" s="55"/>
    </row>
    <row r="44" spans="1:6" s="36" customFormat="1" ht="12.75">
      <c r="A44" s="53"/>
      <c r="B44" s="50"/>
      <c r="C44" s="15">
        <v>-0.05</v>
      </c>
      <c r="D44" s="15">
        <v>0</v>
      </c>
      <c r="E44" s="15">
        <v>-0.05</v>
      </c>
      <c r="F44" s="56"/>
    </row>
    <row r="45" spans="1:6" s="36" customFormat="1" ht="12.75">
      <c r="A45" s="53" t="s">
        <v>50</v>
      </c>
      <c r="B45" s="50" t="s">
        <v>51</v>
      </c>
      <c r="C45" s="17" t="s">
        <v>52</v>
      </c>
      <c r="D45" s="17" t="s">
        <v>53</v>
      </c>
      <c r="E45" s="17" t="s">
        <v>54</v>
      </c>
      <c r="F45" s="54" t="s">
        <v>55</v>
      </c>
    </row>
    <row r="46" spans="1:6" s="36" customFormat="1" ht="12.75">
      <c r="A46" s="53"/>
      <c r="B46" s="50"/>
      <c r="C46" s="17" t="s">
        <v>43</v>
      </c>
      <c r="D46" s="17" t="s">
        <v>36</v>
      </c>
      <c r="E46" s="17" t="s">
        <v>36</v>
      </c>
      <c r="F46" s="55"/>
    </row>
    <row r="47" spans="1:6" s="36" customFormat="1" ht="12.75">
      <c r="A47" s="53"/>
      <c r="B47" s="50"/>
      <c r="C47" s="15">
        <v>0</v>
      </c>
      <c r="D47" s="15">
        <v>-0.2</v>
      </c>
      <c r="E47" s="15">
        <v>-0.1</v>
      </c>
      <c r="F47" s="56"/>
    </row>
    <row r="48" spans="1:6" s="36" customFormat="1" ht="12.75">
      <c r="A48" s="53" t="s">
        <v>56</v>
      </c>
      <c r="B48" s="50" t="s">
        <v>57</v>
      </c>
      <c r="C48" s="18" t="s">
        <v>58</v>
      </c>
      <c r="D48" s="18" t="s">
        <v>57</v>
      </c>
      <c r="E48" s="18" t="s">
        <v>57</v>
      </c>
      <c r="F48" s="54" t="s">
        <v>59</v>
      </c>
    </row>
    <row r="49" spans="1:6" s="36" customFormat="1" ht="12.75">
      <c r="A49" s="53"/>
      <c r="B49" s="50"/>
      <c r="C49" s="14" t="s">
        <v>60</v>
      </c>
      <c r="D49" s="14" t="s">
        <v>43</v>
      </c>
      <c r="E49" s="14" t="s">
        <v>43</v>
      </c>
      <c r="F49" s="55"/>
    </row>
    <row r="50" spans="1:6" s="36" customFormat="1" ht="12.75">
      <c r="A50" s="53"/>
      <c r="B50" s="50"/>
      <c r="C50" s="15">
        <v>0.1</v>
      </c>
      <c r="D50" s="15">
        <v>0</v>
      </c>
      <c r="E50" s="15">
        <v>0</v>
      </c>
      <c r="F50" s="56"/>
    </row>
    <row r="51" spans="1:6" s="36" customFormat="1" ht="12.75" hidden="1">
      <c r="A51" s="53"/>
      <c r="B51" s="57"/>
      <c r="C51" s="19"/>
      <c r="D51" s="19"/>
      <c r="E51" s="19"/>
      <c r="F51" s="54"/>
    </row>
    <row r="52" spans="1:6" s="36" customFormat="1" ht="12.75" hidden="1">
      <c r="A52" s="53"/>
      <c r="B52" s="57"/>
      <c r="C52" s="14"/>
      <c r="D52" s="14"/>
      <c r="E52" s="14"/>
      <c r="F52" s="55"/>
    </row>
    <row r="53" spans="1:6" s="36" customFormat="1" ht="12.75" hidden="1">
      <c r="A53" s="53"/>
      <c r="B53" s="57"/>
      <c r="C53" s="15">
        <v>0</v>
      </c>
      <c r="D53" s="15">
        <v>0</v>
      </c>
      <c r="E53" s="15">
        <v>0</v>
      </c>
      <c r="F53" s="56"/>
    </row>
    <row r="54" spans="1:6" s="36" customFormat="1" ht="12.75">
      <c r="A54" s="53" t="s">
        <v>61</v>
      </c>
      <c r="B54" s="58" t="s">
        <v>62</v>
      </c>
      <c r="C54" s="20" t="s">
        <v>62</v>
      </c>
      <c r="D54" s="20" t="s">
        <v>62</v>
      </c>
      <c r="E54" s="20" t="s">
        <v>63</v>
      </c>
      <c r="F54" s="54" t="s">
        <v>64</v>
      </c>
    </row>
    <row r="55" spans="1:6" s="36" customFormat="1" ht="12.75">
      <c r="A55" s="53"/>
      <c r="B55" s="58"/>
      <c r="C55" s="14" t="s">
        <v>43</v>
      </c>
      <c r="D55" s="14" t="s">
        <v>43</v>
      </c>
      <c r="E55" s="17" t="s">
        <v>37</v>
      </c>
      <c r="F55" s="55"/>
    </row>
    <row r="56" spans="1:6" s="36" customFormat="1" ht="12.75">
      <c r="A56" s="53"/>
      <c r="B56" s="58"/>
      <c r="C56" s="15">
        <v>0</v>
      </c>
      <c r="D56" s="15">
        <v>0</v>
      </c>
      <c r="E56" s="15">
        <v>0.05</v>
      </c>
      <c r="F56" s="56"/>
    </row>
    <row r="57" spans="1:6" s="36" customFormat="1" ht="12.75" hidden="1">
      <c r="A57" s="59"/>
      <c r="B57" s="62"/>
      <c r="C57" s="21"/>
      <c r="D57" s="21"/>
      <c r="E57" s="21"/>
      <c r="F57" s="11"/>
    </row>
    <row r="58" spans="1:6" s="36" customFormat="1" ht="12.75" hidden="1">
      <c r="A58" s="60"/>
      <c r="B58" s="63"/>
      <c r="C58" s="21"/>
      <c r="D58" s="21"/>
      <c r="E58" s="21"/>
      <c r="F58" s="11"/>
    </row>
    <row r="59" spans="1:6" s="36" customFormat="1" ht="12.75" hidden="1">
      <c r="A59" s="61"/>
      <c r="B59" s="64"/>
      <c r="C59" s="15">
        <v>0</v>
      </c>
      <c r="D59" s="15">
        <v>0</v>
      </c>
      <c r="E59" s="15">
        <v>0</v>
      </c>
      <c r="F59" s="11"/>
    </row>
    <row r="60" spans="1:6" s="36" customFormat="1" ht="12.75" hidden="1">
      <c r="A60" s="22"/>
      <c r="B60" s="23"/>
      <c r="C60" s="23"/>
      <c r="D60" s="23"/>
      <c r="E60" s="23"/>
      <c r="F60" s="11"/>
    </row>
    <row r="61" spans="1:6" s="36" customFormat="1" ht="12.75" hidden="1">
      <c r="A61" s="22"/>
      <c r="B61" s="23"/>
      <c r="C61" s="24"/>
      <c r="D61" s="24"/>
      <c r="E61" s="24"/>
      <c r="F61" s="11"/>
    </row>
    <row r="62" spans="1:6" s="36" customFormat="1" ht="12.75" hidden="1">
      <c r="A62" s="22"/>
      <c r="B62" s="23"/>
      <c r="C62" s="25">
        <v>0</v>
      </c>
      <c r="D62" s="25">
        <v>0</v>
      </c>
      <c r="E62" s="25">
        <v>0</v>
      </c>
      <c r="F62" s="11"/>
    </row>
    <row r="63" spans="1:6" s="36" customFormat="1" ht="12.75">
      <c r="A63" s="65" t="s">
        <v>65</v>
      </c>
      <c r="B63" s="66"/>
      <c r="C63" s="26">
        <f>C38+C41+C50+C53+C62+C44+C47+C59+C56</f>
        <v>0.05</v>
      </c>
      <c r="D63" s="26">
        <f>D38+D41+D50+D53+D62+D44+D47+D59+D56</f>
        <v>-0.15000000000000002</v>
      </c>
      <c r="E63" s="26">
        <f>E38+E41+E50+E53+E62+E44+E47+E59+E56</f>
        <v>-0.10000000000000002</v>
      </c>
      <c r="F63" s="11"/>
    </row>
    <row r="64" spans="1:6" s="36" customFormat="1" ht="12.75">
      <c r="A64" s="67" t="s">
        <v>66</v>
      </c>
      <c r="B64" s="68"/>
      <c r="C64" s="6">
        <f>(C35*C63)+C35</f>
        <v>481.02791878172593</v>
      </c>
      <c r="D64" s="6">
        <f>(D35*D63)+D35</f>
        <v>435.27738264580375</v>
      </c>
      <c r="E64" s="6">
        <f>(E35*E63)+E35</f>
        <v>535.2484472049689</v>
      </c>
      <c r="F64" s="11"/>
    </row>
    <row r="65" spans="1:6" s="36" customFormat="1" ht="38.25">
      <c r="A65" s="65" t="s">
        <v>67</v>
      </c>
      <c r="B65" s="66"/>
      <c r="C65" s="26">
        <f>ABS(C34)+ABS(C38)+ABS(C41)+ABS(C50)+ABS(C53)+ABS(C62)+ABS(C44)+ABS(C47)+ABS(C56)+ABS(C59)</f>
        <v>0.2</v>
      </c>
      <c r="D65" s="26">
        <f>ABS(D34)+ABS(D38)+ABS(D41)+ABS(D50)+ABS(D53)+ABS(D62)+ABS(D44)+ABS(D47)+ABS(D56)+ABS(D59)</f>
        <v>0.35000000000000003</v>
      </c>
      <c r="E65" s="26">
        <f>ABS(E34)+ABS(E38)+ABS(E41)+ABS(E50)+ABS(E53)+ABS(E62)+ABS(E44)+ABS(E47)+ABS(E56)+ABS(E59)</f>
        <v>0.2</v>
      </c>
      <c r="F65" s="27" t="s">
        <v>68</v>
      </c>
    </row>
    <row r="66" spans="1:6" s="36" customFormat="1" ht="51">
      <c r="A66" s="65" t="s">
        <v>69</v>
      </c>
      <c r="B66" s="66"/>
      <c r="C66" s="28">
        <v>0.35</v>
      </c>
      <c r="D66" s="28">
        <v>0.3</v>
      </c>
      <c r="E66" s="28">
        <v>0.35</v>
      </c>
      <c r="F66" s="27" t="s">
        <v>70</v>
      </c>
    </row>
    <row r="67" spans="1:6" s="36" customFormat="1" ht="51">
      <c r="A67" s="29" t="s">
        <v>71</v>
      </c>
      <c r="B67" s="6">
        <f>SUM(C67:G67)</f>
        <v>486.2799428890843</v>
      </c>
      <c r="C67" s="28">
        <f>C64*C66</f>
        <v>168.35977157360406</v>
      </c>
      <c r="D67" s="28">
        <f>D64*D66</f>
        <v>130.58321479374112</v>
      </c>
      <c r="E67" s="28">
        <f>E64*E66</f>
        <v>187.3369565217391</v>
      </c>
      <c r="F67" s="27" t="s">
        <v>72</v>
      </c>
    </row>
    <row r="68" spans="1:256" s="36" customFormat="1" ht="12.7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  <c r="IN68" s="41"/>
      <c r="IO68" s="41"/>
      <c r="IP68" s="41"/>
      <c r="IQ68" s="41"/>
      <c r="IR68" s="41"/>
      <c r="IS68" s="41"/>
      <c r="IT68" s="41"/>
      <c r="IU68" s="41"/>
      <c r="IV68" s="41"/>
    </row>
    <row r="69" spans="1:256" s="36" customFormat="1" ht="12.75">
      <c r="A69" s="41" t="s">
        <v>73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  <c r="GU69" s="41"/>
      <c r="GV69" s="41"/>
      <c r="GW69" s="41"/>
      <c r="GX69" s="41"/>
      <c r="GY69" s="41"/>
      <c r="GZ69" s="41"/>
      <c r="HA69" s="41"/>
      <c r="HB69" s="41"/>
      <c r="HC69" s="41"/>
      <c r="HD69" s="41"/>
      <c r="HE69" s="41"/>
      <c r="HF69" s="41"/>
      <c r="HG69" s="41"/>
      <c r="HH69" s="41"/>
      <c r="HI69" s="41"/>
      <c r="HJ69" s="41"/>
      <c r="HK69" s="41"/>
      <c r="HL69" s="41"/>
      <c r="HM69" s="41"/>
      <c r="HN69" s="41"/>
      <c r="HO69" s="41"/>
      <c r="HP69" s="41"/>
      <c r="HQ69" s="41"/>
      <c r="HR69" s="41"/>
      <c r="HS69" s="41"/>
      <c r="HT69" s="41"/>
      <c r="HU69" s="41"/>
      <c r="HV69" s="41"/>
      <c r="HW69" s="41"/>
      <c r="HX69" s="41"/>
      <c r="HY69" s="41"/>
      <c r="HZ69" s="41"/>
      <c r="IA69" s="41"/>
      <c r="IB69" s="41"/>
      <c r="IC69" s="41"/>
      <c r="ID69" s="41"/>
      <c r="IE69" s="41"/>
      <c r="IF69" s="41"/>
      <c r="IG69" s="41"/>
      <c r="IH69" s="41"/>
      <c r="II69" s="41"/>
      <c r="IJ69" s="41"/>
      <c r="IK69" s="41"/>
      <c r="IL69" s="41"/>
      <c r="IM69" s="41"/>
      <c r="IN69" s="41"/>
      <c r="IO69" s="41"/>
      <c r="IP69" s="41"/>
      <c r="IQ69" s="41"/>
      <c r="IR69" s="41"/>
      <c r="IS69" s="41"/>
      <c r="IT69" s="41"/>
      <c r="IU69" s="41"/>
      <c r="IV69" s="41"/>
    </row>
    <row r="70" spans="1:6" s="36" customFormat="1" ht="12.75">
      <c r="A70" s="4" t="s">
        <v>87</v>
      </c>
      <c r="B70" s="2">
        <v>69.4</v>
      </c>
      <c r="C70" s="30"/>
      <c r="D70" s="30"/>
      <c r="E70" s="30"/>
      <c r="F70" s="30"/>
    </row>
    <row r="71" spans="1:6" s="36" customFormat="1" ht="12.75">
      <c r="A71" s="31" t="s">
        <v>74</v>
      </c>
      <c r="B71" s="32">
        <f>B70*B67</f>
        <v>33747.828036502455</v>
      </c>
      <c r="C71" s="33"/>
      <c r="D71" s="30"/>
      <c r="E71" s="30"/>
      <c r="F71" s="30"/>
    </row>
    <row r="72" spans="1:6" s="36" customFormat="1" ht="12.75">
      <c r="A72" s="31" t="s">
        <v>88</v>
      </c>
      <c r="B72" s="32">
        <f>ROUND(B71,-3)</f>
        <v>34000</v>
      </c>
      <c r="C72" s="34"/>
      <c r="D72" s="30"/>
      <c r="E72" s="30"/>
      <c r="F72" s="30"/>
    </row>
    <row r="73" spans="1:6" s="36" customFormat="1" ht="12.75">
      <c r="A73" s="37"/>
      <c r="B73" s="37"/>
      <c r="C73" s="37"/>
      <c r="D73" s="37"/>
      <c r="E73" s="37"/>
      <c r="F73" s="37"/>
    </row>
    <row r="74" spans="1:6" s="36" customFormat="1" ht="12.75">
      <c r="A74" s="38" t="s">
        <v>85</v>
      </c>
      <c r="B74" s="38"/>
      <c r="C74" s="38"/>
      <c r="D74" s="38"/>
      <c r="E74" s="38"/>
      <c r="F74" s="38"/>
    </row>
    <row r="75" spans="1:6" s="36" customFormat="1" ht="12.75">
      <c r="A75" s="39" t="s">
        <v>90</v>
      </c>
      <c r="B75" s="39"/>
      <c r="C75" s="39"/>
      <c r="D75" s="39"/>
      <c r="E75" s="39"/>
      <c r="F75" s="39"/>
    </row>
    <row r="76" spans="1:6" s="36" customFormat="1" ht="12.75">
      <c r="A76" s="38"/>
      <c r="B76" s="38"/>
      <c r="C76" s="38"/>
      <c r="D76" s="38"/>
      <c r="E76" s="38"/>
      <c r="F76" s="38"/>
    </row>
    <row r="77" spans="1:6" s="36" customFormat="1" ht="12.75">
      <c r="A77" s="38" t="s">
        <v>86</v>
      </c>
      <c r="B77" s="38"/>
      <c r="C77" s="38"/>
      <c r="D77" s="38"/>
      <c r="E77" s="38"/>
      <c r="F77" s="38"/>
    </row>
    <row r="78" spans="1:256" ht="15" customHeight="1">
      <c r="A78" s="41" t="s">
        <v>75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1"/>
      <c r="IK78" s="41"/>
      <c r="IL78" s="41"/>
      <c r="IM78" s="41"/>
      <c r="IN78" s="41"/>
      <c r="IO78" s="41"/>
      <c r="IP78" s="41"/>
      <c r="IQ78" s="41"/>
      <c r="IR78" s="41"/>
      <c r="IS78" s="41"/>
      <c r="IT78" s="41"/>
      <c r="IU78" s="41"/>
      <c r="IV78" s="41"/>
    </row>
    <row r="79" spans="1:256" ht="15" customHeight="1">
      <c r="A79" s="41" t="s">
        <v>76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  <c r="HK79" s="41"/>
      <c r="HL79" s="41"/>
      <c r="HM79" s="41"/>
      <c r="HN79" s="41"/>
      <c r="HO79" s="41"/>
      <c r="HP79" s="41"/>
      <c r="HQ79" s="41"/>
      <c r="HR79" s="41"/>
      <c r="HS79" s="41"/>
      <c r="HT79" s="41"/>
      <c r="HU79" s="41"/>
      <c r="HV79" s="41"/>
      <c r="HW79" s="41"/>
      <c r="HX79" s="41"/>
      <c r="HY79" s="41"/>
      <c r="HZ79" s="41"/>
      <c r="IA79" s="41"/>
      <c r="IB79" s="41"/>
      <c r="IC79" s="41"/>
      <c r="ID79" s="41"/>
      <c r="IE79" s="41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R79" s="41"/>
      <c r="IS79" s="41"/>
      <c r="IT79" s="41"/>
      <c r="IU79" s="41"/>
      <c r="IV79" s="41"/>
    </row>
    <row r="80" spans="1:256" ht="15" customHeight="1">
      <c r="A80" s="41" t="s">
        <v>77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  <c r="HB80" s="41"/>
      <c r="HC80" s="41"/>
      <c r="HD80" s="41"/>
      <c r="HE80" s="41"/>
      <c r="HF80" s="41"/>
      <c r="HG80" s="41"/>
      <c r="HH80" s="41"/>
      <c r="HI80" s="41"/>
      <c r="HJ80" s="41"/>
      <c r="HK80" s="41"/>
      <c r="HL80" s="41"/>
      <c r="HM80" s="41"/>
      <c r="HN80" s="41"/>
      <c r="HO80" s="41"/>
      <c r="HP80" s="41"/>
      <c r="HQ80" s="41"/>
      <c r="HR80" s="41"/>
      <c r="HS80" s="41"/>
      <c r="HT80" s="41"/>
      <c r="HU80" s="41"/>
      <c r="HV80" s="41"/>
      <c r="HW80" s="41"/>
      <c r="HX80" s="41"/>
      <c r="HY80" s="41"/>
      <c r="HZ80" s="41"/>
      <c r="IA80" s="41"/>
      <c r="IB80" s="41"/>
      <c r="IC80" s="41"/>
      <c r="ID80" s="41"/>
      <c r="IE80" s="41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R80" s="41"/>
      <c r="IS80" s="41"/>
      <c r="IT80" s="41"/>
      <c r="IU80" s="41"/>
      <c r="IV80" s="41"/>
    </row>
    <row r="81" spans="1:256" ht="1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  <c r="HG81" s="41"/>
      <c r="HH81" s="41"/>
      <c r="HI81" s="41"/>
      <c r="HJ81" s="41"/>
      <c r="HK81" s="41"/>
      <c r="HL81" s="41"/>
      <c r="HM81" s="41"/>
      <c r="HN81" s="41"/>
      <c r="HO81" s="41"/>
      <c r="HP81" s="41"/>
      <c r="HQ81" s="41"/>
      <c r="HR81" s="41"/>
      <c r="HS81" s="41"/>
      <c r="HT81" s="41"/>
      <c r="HU81" s="41"/>
      <c r="HV81" s="41"/>
      <c r="HW81" s="41"/>
      <c r="HX81" s="41"/>
      <c r="HY81" s="41"/>
      <c r="HZ81" s="41"/>
      <c r="IA81" s="41"/>
      <c r="IB81" s="41"/>
      <c r="IC81" s="41"/>
      <c r="ID81" s="41"/>
      <c r="IE81" s="41"/>
      <c r="IF81" s="41"/>
      <c r="IG81" s="41"/>
      <c r="IH81" s="41"/>
      <c r="II81" s="41"/>
      <c r="IJ81" s="41"/>
      <c r="IK81" s="41"/>
      <c r="IL81" s="41"/>
      <c r="IM81" s="41"/>
      <c r="IN81" s="41"/>
      <c r="IO81" s="41"/>
      <c r="IP81" s="41"/>
      <c r="IQ81" s="41"/>
      <c r="IR81" s="41"/>
      <c r="IS81" s="41"/>
      <c r="IT81" s="41"/>
      <c r="IU81" s="41"/>
      <c r="IV81" s="41"/>
    </row>
    <row r="82" spans="1:256" ht="1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</row>
  </sheetData>
  <sheetProtection/>
  <mergeCells count="368">
    <mergeCell ref="IA82:IF82"/>
    <mergeCell ref="IG82:IL82"/>
    <mergeCell ref="IM82:IR82"/>
    <mergeCell ref="IS82:IV82"/>
    <mergeCell ref="GQ82:GV82"/>
    <mergeCell ref="GW82:HB82"/>
    <mergeCell ref="HC82:HH82"/>
    <mergeCell ref="HI82:HN82"/>
    <mergeCell ref="HO82:HT82"/>
    <mergeCell ref="HU82:HZ82"/>
    <mergeCell ref="FG82:FL82"/>
    <mergeCell ref="FM82:FR82"/>
    <mergeCell ref="FS82:FX82"/>
    <mergeCell ref="FY82:GD82"/>
    <mergeCell ref="GE82:GJ82"/>
    <mergeCell ref="GK82:GP82"/>
    <mergeCell ref="DW82:EB82"/>
    <mergeCell ref="EC82:EH82"/>
    <mergeCell ref="EI82:EN82"/>
    <mergeCell ref="EO82:ET82"/>
    <mergeCell ref="EU82:EZ82"/>
    <mergeCell ref="FA82:FF82"/>
    <mergeCell ref="CM82:CR82"/>
    <mergeCell ref="CS82:CX82"/>
    <mergeCell ref="CY82:DD82"/>
    <mergeCell ref="DE82:DJ82"/>
    <mergeCell ref="DK82:DP82"/>
    <mergeCell ref="DQ82:DV82"/>
    <mergeCell ref="BC82:BH82"/>
    <mergeCell ref="BI82:BN82"/>
    <mergeCell ref="BO82:BT82"/>
    <mergeCell ref="BU82:BZ82"/>
    <mergeCell ref="CA82:CF82"/>
    <mergeCell ref="CG82:CL82"/>
    <mergeCell ref="A82:F82"/>
    <mergeCell ref="G82:L82"/>
    <mergeCell ref="M82:R82"/>
    <mergeCell ref="S82:X82"/>
    <mergeCell ref="Y82:AD82"/>
    <mergeCell ref="AE82:AJ82"/>
    <mergeCell ref="AK82:AP82"/>
    <mergeCell ref="AQ82:AV82"/>
    <mergeCell ref="AW82:BB82"/>
    <mergeCell ref="IS81:IV81"/>
    <mergeCell ref="HI81:HN81"/>
    <mergeCell ref="HO81:HT81"/>
    <mergeCell ref="HU81:HZ81"/>
    <mergeCell ref="IA81:IF81"/>
    <mergeCell ref="IG81:IL81"/>
    <mergeCell ref="IM81:IR81"/>
    <mergeCell ref="FY81:GD81"/>
    <mergeCell ref="GE81:GJ81"/>
    <mergeCell ref="GK81:GP81"/>
    <mergeCell ref="GQ81:GV81"/>
    <mergeCell ref="GW81:HB81"/>
    <mergeCell ref="HC81:HH81"/>
    <mergeCell ref="EO81:ET81"/>
    <mergeCell ref="EU81:EZ81"/>
    <mergeCell ref="FA81:FF81"/>
    <mergeCell ref="FG81:FL81"/>
    <mergeCell ref="FM81:FR81"/>
    <mergeCell ref="FS81:FX81"/>
    <mergeCell ref="DE81:DJ81"/>
    <mergeCell ref="DK81:DP81"/>
    <mergeCell ref="DQ81:DV81"/>
    <mergeCell ref="DW81:EB81"/>
    <mergeCell ref="EC81:EH81"/>
    <mergeCell ref="EI81:EN81"/>
    <mergeCell ref="BU81:BZ81"/>
    <mergeCell ref="CA81:CF81"/>
    <mergeCell ref="CG81:CL81"/>
    <mergeCell ref="CM81:CR81"/>
    <mergeCell ref="CS81:CX81"/>
    <mergeCell ref="CY81:DD81"/>
    <mergeCell ref="AK81:AP81"/>
    <mergeCell ref="AQ81:AV81"/>
    <mergeCell ref="AW81:BB81"/>
    <mergeCell ref="BC81:BH81"/>
    <mergeCell ref="BI81:BN81"/>
    <mergeCell ref="BO81:BT81"/>
    <mergeCell ref="A81:F81"/>
    <mergeCell ref="G81:L81"/>
    <mergeCell ref="M81:R81"/>
    <mergeCell ref="S81:X81"/>
    <mergeCell ref="Y81:AD81"/>
    <mergeCell ref="AE81:AJ81"/>
    <mergeCell ref="IA80:IF80"/>
    <mergeCell ref="IG80:IL80"/>
    <mergeCell ref="IM80:IR80"/>
    <mergeCell ref="IS80:IV80"/>
    <mergeCell ref="GQ80:GV80"/>
    <mergeCell ref="GW80:HB80"/>
    <mergeCell ref="HC80:HH80"/>
    <mergeCell ref="HI80:HN80"/>
    <mergeCell ref="HO80:HT80"/>
    <mergeCell ref="HU80:HZ80"/>
    <mergeCell ref="FG80:FL80"/>
    <mergeCell ref="FM80:FR80"/>
    <mergeCell ref="FS80:FX80"/>
    <mergeCell ref="FY80:GD80"/>
    <mergeCell ref="GE80:GJ80"/>
    <mergeCell ref="GK80:GP80"/>
    <mergeCell ref="DW80:EB80"/>
    <mergeCell ref="EC80:EH80"/>
    <mergeCell ref="EI80:EN80"/>
    <mergeCell ref="EO80:ET80"/>
    <mergeCell ref="EU80:EZ80"/>
    <mergeCell ref="FA80:FF80"/>
    <mergeCell ref="CM80:CR80"/>
    <mergeCell ref="CS80:CX80"/>
    <mergeCell ref="CY80:DD80"/>
    <mergeCell ref="DE80:DJ80"/>
    <mergeCell ref="DK80:DP80"/>
    <mergeCell ref="DQ80:DV80"/>
    <mergeCell ref="BC80:BH80"/>
    <mergeCell ref="BI80:BN80"/>
    <mergeCell ref="BO80:BT80"/>
    <mergeCell ref="BU80:BZ80"/>
    <mergeCell ref="CA80:CF80"/>
    <mergeCell ref="CG80:CL80"/>
    <mergeCell ref="A80:F80"/>
    <mergeCell ref="G80:L80"/>
    <mergeCell ref="M80:R80"/>
    <mergeCell ref="S80:X80"/>
    <mergeCell ref="Y80:AD80"/>
    <mergeCell ref="AE80:AJ80"/>
    <mergeCell ref="AK80:AP80"/>
    <mergeCell ref="AQ80:AV80"/>
    <mergeCell ref="AW80:BB80"/>
    <mergeCell ref="IS79:IV79"/>
    <mergeCell ref="HI79:HN79"/>
    <mergeCell ref="HO79:HT79"/>
    <mergeCell ref="HU79:HZ79"/>
    <mergeCell ref="IA79:IF79"/>
    <mergeCell ref="IG79:IL79"/>
    <mergeCell ref="IM79:IR79"/>
    <mergeCell ref="FY79:GD79"/>
    <mergeCell ref="GE79:GJ79"/>
    <mergeCell ref="GK79:GP79"/>
    <mergeCell ref="GQ79:GV79"/>
    <mergeCell ref="GW79:HB79"/>
    <mergeCell ref="HC79:HH79"/>
    <mergeCell ref="EO79:ET79"/>
    <mergeCell ref="EU79:EZ79"/>
    <mergeCell ref="FA79:FF79"/>
    <mergeCell ref="FG79:FL79"/>
    <mergeCell ref="FM79:FR79"/>
    <mergeCell ref="FS79:FX79"/>
    <mergeCell ref="DE79:DJ79"/>
    <mergeCell ref="DK79:DP79"/>
    <mergeCell ref="DQ79:DV79"/>
    <mergeCell ref="DW79:EB79"/>
    <mergeCell ref="EC79:EH79"/>
    <mergeCell ref="EI79:EN79"/>
    <mergeCell ref="BU79:BZ79"/>
    <mergeCell ref="CA79:CF79"/>
    <mergeCell ref="CG79:CL79"/>
    <mergeCell ref="CM79:CR79"/>
    <mergeCell ref="CS79:CX79"/>
    <mergeCell ref="CY79:DD79"/>
    <mergeCell ref="AK79:AP79"/>
    <mergeCell ref="AQ79:AV79"/>
    <mergeCell ref="AW79:BB79"/>
    <mergeCell ref="BC79:BH79"/>
    <mergeCell ref="BI79:BN79"/>
    <mergeCell ref="BO79:BT79"/>
    <mergeCell ref="A79:F79"/>
    <mergeCell ref="G79:L79"/>
    <mergeCell ref="M79:R79"/>
    <mergeCell ref="S79:X79"/>
    <mergeCell ref="Y79:AD79"/>
    <mergeCell ref="AE79:AJ79"/>
    <mergeCell ref="IA78:IF78"/>
    <mergeCell ref="IG78:IL78"/>
    <mergeCell ref="IM78:IR78"/>
    <mergeCell ref="IS78:IV78"/>
    <mergeCell ref="GQ78:GV78"/>
    <mergeCell ref="GW78:HB78"/>
    <mergeCell ref="HC78:HH78"/>
    <mergeCell ref="HI78:HN78"/>
    <mergeCell ref="HO78:HT78"/>
    <mergeCell ref="HU78:HZ78"/>
    <mergeCell ref="FG78:FL78"/>
    <mergeCell ref="FM78:FR78"/>
    <mergeCell ref="FS78:FX78"/>
    <mergeCell ref="FY78:GD78"/>
    <mergeCell ref="GE78:GJ78"/>
    <mergeCell ref="GK78:GP78"/>
    <mergeCell ref="DW78:EB78"/>
    <mergeCell ref="EC78:EH78"/>
    <mergeCell ref="EI78:EN78"/>
    <mergeCell ref="EO78:ET78"/>
    <mergeCell ref="EU78:EZ78"/>
    <mergeCell ref="FA78:FF78"/>
    <mergeCell ref="CM78:CR78"/>
    <mergeCell ref="CS78:CX78"/>
    <mergeCell ref="CY78:DD78"/>
    <mergeCell ref="DE78:DJ78"/>
    <mergeCell ref="DK78:DP78"/>
    <mergeCell ref="DQ78:DV78"/>
    <mergeCell ref="BC78:BH78"/>
    <mergeCell ref="BI78:BN78"/>
    <mergeCell ref="BO78:BT78"/>
    <mergeCell ref="BU78:BZ78"/>
    <mergeCell ref="CA78:CF78"/>
    <mergeCell ref="CG78:CL78"/>
    <mergeCell ref="A78:F78"/>
    <mergeCell ref="AK78:AP78"/>
    <mergeCell ref="AQ78:AV78"/>
    <mergeCell ref="AW78:BB78"/>
    <mergeCell ref="G78:L78"/>
    <mergeCell ref="M78:R78"/>
    <mergeCell ref="S78:X78"/>
    <mergeCell ref="Y78:AD78"/>
    <mergeCell ref="AE78:AJ78"/>
    <mergeCell ref="IA69:IF69"/>
    <mergeCell ref="IG69:IL69"/>
    <mergeCell ref="IM69:IR69"/>
    <mergeCell ref="IS69:IV69"/>
    <mergeCell ref="GQ69:GV69"/>
    <mergeCell ref="GW69:HB69"/>
    <mergeCell ref="HC69:HH69"/>
    <mergeCell ref="HI69:HN69"/>
    <mergeCell ref="HO69:HT69"/>
    <mergeCell ref="HU69:HZ69"/>
    <mergeCell ref="FG69:FL69"/>
    <mergeCell ref="FM69:FR69"/>
    <mergeCell ref="FS69:FX69"/>
    <mergeCell ref="FY69:GD69"/>
    <mergeCell ref="GE69:GJ69"/>
    <mergeCell ref="GK69:GP69"/>
    <mergeCell ref="DW69:EB69"/>
    <mergeCell ref="EC69:EH69"/>
    <mergeCell ref="EI69:EN69"/>
    <mergeCell ref="EO69:ET69"/>
    <mergeCell ref="EU69:EZ69"/>
    <mergeCell ref="FA69:FF69"/>
    <mergeCell ref="CM69:CR69"/>
    <mergeCell ref="CS69:CX69"/>
    <mergeCell ref="CY69:DD69"/>
    <mergeCell ref="DE69:DJ69"/>
    <mergeCell ref="DK69:DP69"/>
    <mergeCell ref="DQ69:DV69"/>
    <mergeCell ref="BC69:BH69"/>
    <mergeCell ref="BI69:BN69"/>
    <mergeCell ref="BO69:BT69"/>
    <mergeCell ref="BU69:BZ69"/>
    <mergeCell ref="CA69:CF69"/>
    <mergeCell ref="CG69:CL69"/>
    <mergeCell ref="A69:F69"/>
    <mergeCell ref="G69:L69"/>
    <mergeCell ref="M69:R69"/>
    <mergeCell ref="S69:X69"/>
    <mergeCell ref="Y69:AD69"/>
    <mergeCell ref="AE69:AJ69"/>
    <mergeCell ref="AK69:AP69"/>
    <mergeCell ref="AQ69:AV69"/>
    <mergeCell ref="AW69:BB69"/>
    <mergeCell ref="IS68:IV68"/>
    <mergeCell ref="HI68:HN68"/>
    <mergeCell ref="HO68:HT68"/>
    <mergeCell ref="HU68:HZ68"/>
    <mergeCell ref="IA68:IF68"/>
    <mergeCell ref="IG68:IL68"/>
    <mergeCell ref="IM68:IR68"/>
    <mergeCell ref="FY68:GD68"/>
    <mergeCell ref="GE68:GJ68"/>
    <mergeCell ref="GK68:GP68"/>
    <mergeCell ref="GQ68:GV68"/>
    <mergeCell ref="GW68:HB68"/>
    <mergeCell ref="HC68:HH68"/>
    <mergeCell ref="EO68:ET68"/>
    <mergeCell ref="EU68:EZ68"/>
    <mergeCell ref="FA68:FF68"/>
    <mergeCell ref="FG68:FL68"/>
    <mergeCell ref="FM68:FR68"/>
    <mergeCell ref="FS68:FX68"/>
    <mergeCell ref="DE68:DJ68"/>
    <mergeCell ref="DK68:DP68"/>
    <mergeCell ref="DQ68:DV68"/>
    <mergeCell ref="DW68:EB68"/>
    <mergeCell ref="EC68:EH68"/>
    <mergeCell ref="EI68:EN68"/>
    <mergeCell ref="BU68:BZ68"/>
    <mergeCell ref="CA68:CF68"/>
    <mergeCell ref="CG68:CL68"/>
    <mergeCell ref="CM68:CR68"/>
    <mergeCell ref="CS68:CX68"/>
    <mergeCell ref="CY68:DD68"/>
    <mergeCell ref="AK68:AP68"/>
    <mergeCell ref="AQ68:AV68"/>
    <mergeCell ref="AW68:BB68"/>
    <mergeCell ref="BC68:BH68"/>
    <mergeCell ref="BI68:BN68"/>
    <mergeCell ref="BO68:BT68"/>
    <mergeCell ref="A68:F68"/>
    <mergeCell ref="G68:L68"/>
    <mergeCell ref="M68:R68"/>
    <mergeCell ref="S68:X68"/>
    <mergeCell ref="Y68:AD68"/>
    <mergeCell ref="AE68:AJ68"/>
    <mergeCell ref="A57:A59"/>
    <mergeCell ref="B57:B59"/>
    <mergeCell ref="A63:B63"/>
    <mergeCell ref="A64:B64"/>
    <mergeCell ref="A65:B65"/>
    <mergeCell ref="A66:B66"/>
    <mergeCell ref="A51:A53"/>
    <mergeCell ref="B51:B53"/>
    <mergeCell ref="F51:F53"/>
    <mergeCell ref="A54:A56"/>
    <mergeCell ref="B54:B56"/>
    <mergeCell ref="F54:F56"/>
    <mergeCell ref="A45:A47"/>
    <mergeCell ref="B45:B47"/>
    <mergeCell ref="F45:F47"/>
    <mergeCell ref="A48:A50"/>
    <mergeCell ref="B48:B50"/>
    <mergeCell ref="F48:F50"/>
    <mergeCell ref="A39:A41"/>
    <mergeCell ref="B39:B41"/>
    <mergeCell ref="F39:F41"/>
    <mergeCell ref="A42:A44"/>
    <mergeCell ref="B42:B44"/>
    <mergeCell ref="F42:F44"/>
    <mergeCell ref="A33:A34"/>
    <mergeCell ref="B33:B34"/>
    <mergeCell ref="F33:F35"/>
    <mergeCell ref="A35:B35"/>
    <mergeCell ref="A36:A38"/>
    <mergeCell ref="B36:B38"/>
    <mergeCell ref="A24:F24"/>
    <mergeCell ref="A25:F25"/>
    <mergeCell ref="A27:F27"/>
    <mergeCell ref="A28:F28"/>
    <mergeCell ref="A29:F29"/>
    <mergeCell ref="A31:B31"/>
    <mergeCell ref="F31:F32"/>
    <mergeCell ref="A32:B32"/>
    <mergeCell ref="A26:F26"/>
    <mergeCell ref="A18:F18"/>
    <mergeCell ref="A19:F19"/>
    <mergeCell ref="A20:F20"/>
    <mergeCell ref="A21:F21"/>
    <mergeCell ref="A22:F22"/>
    <mergeCell ref="A23:F23"/>
    <mergeCell ref="C12:F12"/>
    <mergeCell ref="C13:F13"/>
    <mergeCell ref="C14:F14"/>
    <mergeCell ref="C15:F15"/>
    <mergeCell ref="C16:F16"/>
    <mergeCell ref="A17:F17"/>
    <mergeCell ref="C6:F6"/>
    <mergeCell ref="C7:F7"/>
    <mergeCell ref="C8:F8"/>
    <mergeCell ref="C9:F9"/>
    <mergeCell ref="C10:F10"/>
    <mergeCell ref="C11:F11"/>
    <mergeCell ref="A73:F73"/>
    <mergeCell ref="A74:F74"/>
    <mergeCell ref="A75:F75"/>
    <mergeCell ref="A76:F76"/>
    <mergeCell ref="A77:F77"/>
    <mergeCell ref="A1:F1"/>
    <mergeCell ref="A2:F2"/>
    <mergeCell ref="A3:F3"/>
    <mergeCell ref="A4:F4"/>
    <mergeCell ref="A5:F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</dc:creator>
  <cp:keywords/>
  <dc:description/>
  <cp:lastModifiedBy>lauri</cp:lastModifiedBy>
  <dcterms:created xsi:type="dcterms:W3CDTF">2014-10-06T08:03:45Z</dcterms:created>
  <dcterms:modified xsi:type="dcterms:W3CDTF">2014-10-16T06:59:23Z</dcterms:modified>
  <cp:category/>
  <cp:version/>
  <cp:contentType/>
  <cp:contentStatus/>
</cp:coreProperties>
</file>